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://webx.lan.pref.osaka.jp/01/kyouiku/tyuotosyokan/DocLib1/要覧/2023/最終稿/"/>
    </mc:Choice>
  </mc:AlternateContent>
  <bookViews>
    <workbookView xWindow="0" yWindow="0" windowWidth="20490" windowHeight="7680" tabRatio="930" firstSheet="24" activeTab="27"/>
  </bookViews>
  <sheets>
    <sheet name="(p.3)当初予算" sheetId="1" r:id="rId1"/>
    <sheet name="(p.4)建物面積・床面積内訳" sheetId="2" r:id="rId2"/>
    <sheet name="(p.6)閲覧室等の状況 " sheetId="3" r:id="rId3"/>
    <sheet name="(p.8)図書所蔵統計 " sheetId="56" r:id="rId4"/>
    <sheet name="(p.8)図書受入統計 " sheetId="57" r:id="rId5"/>
    <sheet name="(p.8)購入・寄贈の割合 " sheetId="58" r:id="rId6"/>
    <sheet name="(p.8)音響・映像資料所蔵受入統計 " sheetId="59" r:id="rId7"/>
    <sheet name="(p.13)協力貸出(冊数) " sheetId="52" r:id="rId8"/>
    <sheet name="(p.13)貸出セット  " sheetId="53" r:id="rId9"/>
    <sheet name="(p.13)他館からの資料借受（冊数）" sheetId="60" r:id="rId10"/>
    <sheet name="(p.13)シャトル便による搬送（冊数） " sheetId="10" r:id="rId11"/>
    <sheet name="(p.13)他館からのレファレンス（件数）" sheetId="61" r:id="rId12"/>
    <sheet name="(p.13)遠隔地返却" sheetId="54" r:id="rId13"/>
    <sheet name="(p.13)自治体別貸出冊数" sheetId="13" r:id="rId14"/>
    <sheet name="(p.14)対面朗読サービス " sheetId="74" r:id="rId15"/>
    <sheet name="(p.14)身体障がい者向け郵送貸出 " sheetId="75" r:id="rId16"/>
    <sheet name="(p.14)録音図書等の貸出 " sheetId="76" r:id="rId17"/>
    <sheet name="(p.14)NDL視覚障害者等D送信 " sheetId="77" r:id="rId18"/>
    <sheet name="(p.14)障がい者支援室利用者支援パソコンの利用 " sheetId="79" r:id="rId19"/>
    <sheet name="(p.15)こども資料室入室者数 " sheetId="78" r:id="rId20"/>
    <sheet name="(p.15)こども資料室見学・調べ学習などの参加人数 " sheetId="20" r:id="rId21"/>
    <sheet name="(p.16)国際児童文学館　入館者数 " sheetId="81" r:id="rId22"/>
    <sheet name="(p.16)国際児童文学館　書庫出納冊数 " sheetId="82" r:id="rId23"/>
    <sheet name="(p.16)国際児童文学館　Web-OPAC検索回数 " sheetId="83" r:id="rId24"/>
    <sheet name="(p.17)国際児童文学館　受入統計 " sheetId="84" r:id="rId25"/>
    <sheet name="(p.17)国際児童文学館受入点数における購入・寄贈の" sheetId="85" r:id="rId26"/>
    <sheet name="(p.26)地下書庫見学ツアー " sheetId="26" r:id="rId27"/>
    <sheet name="(p.26)見学視察 " sheetId="86" r:id="rId28"/>
    <sheet name="(p.27)開館日数・入館者 " sheetId="67" r:id="rId29"/>
    <sheet name="(p.27)利用者登録)" sheetId="68" r:id="rId30"/>
    <sheet name="(p.27)有効登録者の内訳 " sheetId="69" r:id="rId31"/>
    <sheet name="(p.27)個人貸出・書庫出納冊数 " sheetId="70" r:id="rId32"/>
    <sheet name="(p.27)団体貸出  " sheetId="42" r:id="rId33"/>
    <sheet name="(p.27)複写 " sheetId="62" r:id="rId34"/>
    <sheet name="(p.27)政策立案支援サービス" sheetId="34" r:id="rId35"/>
    <sheet name="(p.28)個人レファレンス件数 " sheetId="63" r:id="rId36"/>
    <sheet name="(p.28)予約件数 " sheetId="64" r:id="rId37"/>
    <sheet name="(p.28)ホームページアクセス状況" sheetId="71" r:id="rId38"/>
    <sheet name="(p.28)「利用者のページ」アクセス数 " sheetId="72" r:id="rId39"/>
    <sheet name="(p.28)データベース利用件数 " sheetId="65" r:id="rId40"/>
    <sheet name="(p.28)無線LAN利用 " sheetId="66" r:id="rId41"/>
    <sheet name="(p.28)ホール・会議室の利用" sheetId="73" r:id="rId42"/>
  </sheets>
  <definedNames>
    <definedName name="_xlnm.Print_Area" localSheetId="17">'(p.14)NDL視覚障害者等D送信 '!$A$1:$N$7</definedName>
    <definedName name="_xlnm.Print_Area" localSheetId="21">'(p.16)国際児童文学館　入館者数 '!$A$1:$N$6</definedName>
    <definedName name="_xlnm.Print_Area" localSheetId="24">'(p.17)国際児童文学館　受入統計 '!$A$1:$F$17</definedName>
    <definedName name="_xlnm.Print_Area" localSheetId="1">'(p.4)建物面積・床面積内訳'!$A$1:$D$13</definedName>
    <definedName name="_xlnm.Print_Area" localSheetId="4">'(p.8)図書受入統計 '!$A$1:$E$7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0" i="71" l="1"/>
  <c r="O9" i="71"/>
  <c r="O5" i="71"/>
  <c r="P9" i="71"/>
  <c r="N4" i="65" l="1"/>
  <c r="N5" i="65"/>
  <c r="B7" i="34"/>
  <c r="N8" i="62"/>
  <c r="N7" i="62"/>
  <c r="N6" i="62"/>
  <c r="O6" i="62" s="1"/>
  <c r="N5" i="62"/>
  <c r="O5" i="62" s="1"/>
  <c r="N4" i="82"/>
  <c r="D13" i="59" l="1"/>
  <c r="C13" i="59"/>
  <c r="B7" i="58"/>
  <c r="C7" i="58" s="1"/>
  <c r="C6" i="58"/>
  <c r="C5" i="58"/>
  <c r="C4" i="58"/>
  <c r="C7" i="57"/>
  <c r="B7" i="57"/>
  <c r="D6" i="57"/>
  <c r="D5" i="57"/>
  <c r="D7" i="57" s="1"/>
  <c r="E21" i="56"/>
  <c r="D21" i="56"/>
  <c r="C21" i="56"/>
  <c r="F19" i="56"/>
  <c r="F18" i="56"/>
  <c r="F17" i="56"/>
  <c r="F13" i="56"/>
  <c r="F12" i="56"/>
  <c r="F11" i="56"/>
  <c r="F10" i="56"/>
  <c r="F9" i="56"/>
  <c r="F8" i="56"/>
  <c r="F7" i="56"/>
  <c r="F6" i="56"/>
  <c r="F5" i="56"/>
  <c r="F4" i="56"/>
  <c r="C28" i="3" l="1"/>
  <c r="B28" i="3"/>
  <c r="D16" i="3"/>
  <c r="C16" i="3"/>
  <c r="O9" i="73" l="1"/>
  <c r="P11" i="70" l="1"/>
  <c r="D8" i="67" l="1"/>
  <c r="C14" i="73" l="1"/>
  <c r="P9" i="70" l="1"/>
  <c r="P6" i="70"/>
  <c r="P7" i="70"/>
  <c r="P8" i="70"/>
  <c r="O8" i="70"/>
  <c r="P8" i="68" l="1"/>
  <c r="P7" i="68"/>
  <c r="P6" i="68"/>
  <c r="P5" i="68"/>
  <c r="M8" i="67"/>
  <c r="L8" i="67"/>
  <c r="K8" i="67"/>
  <c r="J8" i="67"/>
  <c r="I8" i="67"/>
  <c r="H8" i="67"/>
  <c r="G8" i="67"/>
  <c r="F8" i="67"/>
  <c r="E8" i="67"/>
  <c r="C8" i="67"/>
  <c r="B8" i="67"/>
  <c r="N8" i="67"/>
  <c r="M7" i="67"/>
  <c r="D7" i="67"/>
  <c r="E7" i="67"/>
  <c r="F7" i="67"/>
  <c r="G7" i="67"/>
  <c r="H7" i="67"/>
  <c r="I7" i="67"/>
  <c r="J7" i="67"/>
  <c r="K7" i="67"/>
  <c r="L7" i="67"/>
  <c r="C7" i="67"/>
  <c r="B7" i="67"/>
  <c r="N4" i="67"/>
  <c r="N14" i="73" l="1"/>
  <c r="M14" i="73"/>
  <c r="L14" i="73"/>
  <c r="K14" i="73"/>
  <c r="J14" i="73"/>
  <c r="I14" i="73"/>
  <c r="H14" i="73"/>
  <c r="G14" i="73"/>
  <c r="F14" i="73"/>
  <c r="E14" i="73"/>
  <c r="D14" i="73"/>
  <c r="O14" i="73"/>
  <c r="O13" i="73"/>
  <c r="O12" i="73"/>
  <c r="O11" i="73"/>
  <c r="O10" i="73"/>
  <c r="O8" i="73"/>
  <c r="O7" i="73"/>
  <c r="O6" i="73"/>
  <c r="O5" i="73"/>
  <c r="O4" i="73"/>
  <c r="M5" i="72"/>
  <c r="N5" i="72" s="1"/>
  <c r="O12" i="71"/>
  <c r="P12" i="71" s="1"/>
  <c r="O11" i="71"/>
  <c r="P11" i="71" s="1"/>
  <c r="O8" i="71"/>
  <c r="P8" i="71" s="1"/>
  <c r="O7" i="71"/>
  <c r="P7" i="71" s="1"/>
  <c r="O6" i="71"/>
  <c r="P6" i="71" s="1"/>
  <c r="P5" i="71"/>
  <c r="N11" i="70"/>
  <c r="M11" i="70"/>
  <c r="L11" i="70"/>
  <c r="K11" i="70"/>
  <c r="J11" i="70"/>
  <c r="I11" i="70"/>
  <c r="H11" i="70"/>
  <c r="G11" i="70"/>
  <c r="F11" i="70"/>
  <c r="E11" i="70"/>
  <c r="D11" i="70"/>
  <c r="C11" i="70"/>
  <c r="O9" i="70"/>
  <c r="N8" i="70"/>
  <c r="M8" i="70"/>
  <c r="L8" i="70"/>
  <c r="K8" i="70"/>
  <c r="J8" i="70"/>
  <c r="I8" i="70"/>
  <c r="H8" i="70"/>
  <c r="G8" i="70"/>
  <c r="F8" i="70"/>
  <c r="E8" i="70"/>
  <c r="D8" i="70"/>
  <c r="C8" i="70"/>
  <c r="O7" i="70"/>
  <c r="O6" i="70"/>
  <c r="O5" i="70"/>
  <c r="P5" i="70" s="1"/>
  <c r="B19" i="69"/>
  <c r="O8" i="68"/>
  <c r="N7" i="68"/>
  <c r="M7" i="68"/>
  <c r="L7" i="68"/>
  <c r="K7" i="68"/>
  <c r="J7" i="68"/>
  <c r="I7" i="68"/>
  <c r="H7" i="68"/>
  <c r="G7" i="68"/>
  <c r="F7" i="68"/>
  <c r="E7" i="68"/>
  <c r="D7" i="68"/>
  <c r="C7" i="68"/>
  <c r="O6" i="68"/>
  <c r="O5" i="68"/>
  <c r="N6" i="67"/>
  <c r="N5" i="67"/>
  <c r="N7" i="67" l="1"/>
  <c r="O11" i="70"/>
  <c r="O7" i="68"/>
</calcChain>
</file>

<file path=xl/sharedStrings.xml><?xml version="1.0" encoding="utf-8"?>
<sst xmlns="http://schemas.openxmlformats.org/spreadsheetml/2006/main" count="805" uniqueCount="384">
  <si>
    <t>項目</t>
  </si>
  <si>
    <t>金額</t>
  </si>
  <si>
    <t>資料収集費</t>
  </si>
  <si>
    <t>図書館運営費</t>
  </si>
  <si>
    <t>身体障がい者奉仕活動費</t>
  </si>
  <si>
    <t>電子目録データ(マーク)作成事業費</t>
  </si>
  <si>
    <t>図書館情報システム運営費</t>
  </si>
  <si>
    <t>指定管理者委託料</t>
    <phoneticPr fontId="2"/>
  </si>
  <si>
    <t>中央図書館施設整備改修事業費</t>
  </si>
  <si>
    <t>合計</t>
    <phoneticPr fontId="2"/>
  </si>
  <si>
    <t xml:space="preserve">                                                 </t>
  </si>
  <si>
    <t>計</t>
    <phoneticPr fontId="2"/>
  </si>
  <si>
    <t>事務室等</t>
    <phoneticPr fontId="2"/>
  </si>
  <si>
    <t>駐車場　　　　</t>
    <phoneticPr fontId="2"/>
  </si>
  <si>
    <t>カフェ</t>
    <phoneticPr fontId="2"/>
  </si>
  <si>
    <t>ホール・会議室</t>
    <phoneticPr fontId="2"/>
  </si>
  <si>
    <t>書庫　　</t>
    <phoneticPr fontId="2"/>
  </si>
  <si>
    <t>閲覧室等　　</t>
    <phoneticPr fontId="2"/>
  </si>
  <si>
    <t>床面積　　　　</t>
    <phoneticPr fontId="2"/>
  </si>
  <si>
    <t>建築面積　</t>
    <phoneticPr fontId="2"/>
  </si>
  <si>
    <t>敷地面積　　　　</t>
    <phoneticPr fontId="2"/>
  </si>
  <si>
    <t>(p.4)建物面積・床面積内訳</t>
    <phoneticPr fontId="2"/>
  </si>
  <si>
    <t>計</t>
  </si>
  <si>
    <t>食堂</t>
    <rPh sb="0" eb="2">
      <t>ショクドウ</t>
    </rPh>
    <phoneticPr fontId="2"/>
  </si>
  <si>
    <t>多目的室</t>
    <rPh sb="0" eb="3">
      <t>タモクテキ</t>
    </rPh>
    <rPh sb="3" eb="4">
      <t>シツ</t>
    </rPh>
    <phoneticPr fontId="2"/>
  </si>
  <si>
    <t>中会議室</t>
  </si>
  <si>
    <t>小会議室</t>
  </si>
  <si>
    <t>大会議室</t>
  </si>
  <si>
    <t>ホール</t>
  </si>
  <si>
    <t>閲覧室以外</t>
    <rPh sb="0" eb="3">
      <t>エツランシツ</t>
    </rPh>
    <rPh sb="3" eb="5">
      <t>イガイ</t>
    </rPh>
    <phoneticPr fontId="2"/>
  </si>
  <si>
    <t xml:space="preserve">                          </t>
  </si>
  <si>
    <t>-</t>
  </si>
  <si>
    <t>その他</t>
  </si>
  <si>
    <t>展示コーナー</t>
    <rPh sb="0" eb="2">
      <t>テンジ</t>
    </rPh>
    <phoneticPr fontId="2"/>
  </si>
  <si>
    <t>-</t>
    <phoneticPr fontId="2"/>
  </si>
  <si>
    <t>YA展示コーナー</t>
    <rPh sb="2" eb="4">
      <t>テンジ</t>
    </rPh>
    <phoneticPr fontId="2"/>
  </si>
  <si>
    <t>国際児童文学館</t>
  </si>
  <si>
    <t>7(室)</t>
    <phoneticPr fontId="2"/>
  </si>
  <si>
    <t>障がい者支援室</t>
    <rPh sb="0" eb="1">
      <t>ショウ</t>
    </rPh>
    <rPh sb="3" eb="4">
      <t>シャ</t>
    </rPh>
    <rPh sb="4" eb="6">
      <t>シエン</t>
    </rPh>
    <rPh sb="6" eb="7">
      <t>シツ</t>
    </rPh>
    <phoneticPr fontId="2"/>
  </si>
  <si>
    <t>こども資料室</t>
  </si>
  <si>
    <t>小説読物室</t>
  </si>
  <si>
    <t>10(室)</t>
    <phoneticPr fontId="2"/>
  </si>
  <si>
    <t>研究室</t>
  </si>
  <si>
    <t>複写カウンター、新聞・住宅地図コーナー</t>
    <rPh sb="0" eb="2">
      <t>フクシャ</t>
    </rPh>
    <rPh sb="8" eb="10">
      <t>シンブン</t>
    </rPh>
    <rPh sb="11" eb="13">
      <t>ジュウタク</t>
    </rPh>
    <rPh sb="13" eb="15">
      <t>チズ</t>
    </rPh>
    <phoneticPr fontId="2"/>
  </si>
  <si>
    <t>社会・自然系資料室</t>
  </si>
  <si>
    <t>人文系資料室</t>
  </si>
  <si>
    <t>開架冊数</t>
  </si>
  <si>
    <t>面積(㎡)</t>
  </si>
  <si>
    <t>座席数</t>
  </si>
  <si>
    <t>室名</t>
    <phoneticPr fontId="2"/>
  </si>
  <si>
    <t>閲覧室</t>
    <rPh sb="0" eb="3">
      <t>エツランシツ</t>
    </rPh>
    <phoneticPr fontId="2"/>
  </si>
  <si>
    <t>(p.6)閲覧室等の状況</t>
    <phoneticPr fontId="2"/>
  </si>
  <si>
    <t>合計</t>
  </si>
  <si>
    <t>約700</t>
  </si>
  <si>
    <t>一般書・児童書計</t>
  </si>
  <si>
    <t>児童書小計</t>
  </si>
  <si>
    <t>紙芝居</t>
  </si>
  <si>
    <t>絵本</t>
  </si>
  <si>
    <t>よみもの</t>
  </si>
  <si>
    <t>一般書小計</t>
  </si>
  <si>
    <t>旧分類の雑誌</t>
  </si>
  <si>
    <t>分類小計</t>
  </si>
  <si>
    <t>9　文学</t>
  </si>
  <si>
    <t>8　語学</t>
  </si>
  <si>
    <t>7　芸術</t>
  </si>
  <si>
    <t>6　産業</t>
  </si>
  <si>
    <t>5　工学</t>
  </si>
  <si>
    <t>4　自然科学</t>
  </si>
  <si>
    <t>2　歴史</t>
  </si>
  <si>
    <t>1　哲学</t>
  </si>
  <si>
    <t>0　総記</t>
  </si>
  <si>
    <t>(p.8)図書所蔵統計</t>
    <rPh sb="7" eb="9">
      <t>ショゾウ</t>
    </rPh>
    <rPh sb="9" eb="11">
      <t>トウケイ</t>
    </rPh>
    <phoneticPr fontId="2"/>
  </si>
  <si>
    <t>児童書</t>
  </si>
  <si>
    <t>一般書</t>
  </si>
  <si>
    <t>※その他：登録換、分類換、合本雑誌等</t>
    <rPh sb="3" eb="4">
      <t>タ</t>
    </rPh>
    <rPh sb="5" eb="8">
      <t>トウロクガエ</t>
    </rPh>
    <rPh sb="9" eb="12">
      <t>ブンルイガエ</t>
    </rPh>
    <rPh sb="13" eb="15">
      <t>ガッポン</t>
    </rPh>
    <rPh sb="15" eb="17">
      <t>ザッシ</t>
    </rPh>
    <rPh sb="17" eb="18">
      <t>ナド</t>
    </rPh>
    <phoneticPr fontId="2"/>
  </si>
  <si>
    <t>※その他</t>
    <rPh sb="3" eb="4">
      <t>タ</t>
    </rPh>
    <phoneticPr fontId="2"/>
  </si>
  <si>
    <t>寄贈</t>
    <rPh sb="0" eb="2">
      <t>キソウ</t>
    </rPh>
    <phoneticPr fontId="2"/>
  </si>
  <si>
    <t>購入</t>
    <rPh sb="0" eb="2">
      <t>コウニュウ</t>
    </rPh>
    <phoneticPr fontId="2"/>
  </si>
  <si>
    <t>マイクロフィッシュ</t>
    <phoneticPr fontId="2"/>
  </si>
  <si>
    <t>マイクロ資料</t>
    <phoneticPr fontId="2"/>
  </si>
  <si>
    <t>DVD-ROM</t>
  </si>
  <si>
    <t>CD-ROM</t>
  </si>
  <si>
    <t>CD</t>
  </si>
  <si>
    <t>音響</t>
  </si>
  <si>
    <t>DVD</t>
  </si>
  <si>
    <t>映像</t>
  </si>
  <si>
    <t>所蔵点数</t>
  </si>
  <si>
    <t>府域公共図書館以外</t>
  </si>
  <si>
    <t>高等学校図書館</t>
  </si>
  <si>
    <t>市町村読書会</t>
  </si>
  <si>
    <t>協力貸出</t>
  </si>
  <si>
    <t>3月</t>
  </si>
  <si>
    <t>2月</t>
  </si>
  <si>
    <t>1月</t>
  </si>
  <si>
    <t>12月</t>
  </si>
  <si>
    <t>11月</t>
  </si>
  <si>
    <t>10月</t>
  </si>
  <si>
    <t>9月</t>
  </si>
  <si>
    <t>8月</t>
  </si>
  <si>
    <t>7月</t>
  </si>
  <si>
    <t>6月</t>
  </si>
  <si>
    <t>5月</t>
  </si>
  <si>
    <t>4月</t>
  </si>
  <si>
    <t>冊数</t>
  </si>
  <si>
    <t>合 計</t>
  </si>
  <si>
    <t>(p.13)他館からの資料借受（冊数）</t>
    <phoneticPr fontId="2"/>
  </si>
  <si>
    <t>中之島→中央</t>
  </si>
  <si>
    <t>中央→中之島</t>
  </si>
  <si>
    <t>(p.13)シャトル便による搬送（冊数）</t>
    <phoneticPr fontId="2"/>
  </si>
  <si>
    <t>WEB</t>
  </si>
  <si>
    <t>(p.13)他館からのレファレンス（件数）</t>
    <rPh sb="6" eb="8">
      <t>タカン</t>
    </rPh>
    <phoneticPr fontId="2"/>
  </si>
  <si>
    <t>(p.13)貸出セット</t>
    <rPh sb="6" eb="8">
      <t>カシダシ</t>
    </rPh>
    <phoneticPr fontId="2"/>
  </si>
  <si>
    <t>＊ 人口比とは、人口千人当たりの貸出冊数</t>
  </si>
  <si>
    <t>計</t>
    <rPh sb="0" eb="1">
      <t>ケイ</t>
    </rPh>
    <phoneticPr fontId="2"/>
  </si>
  <si>
    <t>岬町</t>
  </si>
  <si>
    <t>阪南市</t>
  </si>
  <si>
    <t>泉南市</t>
  </si>
  <si>
    <t>田尻町</t>
  </si>
  <si>
    <t>泉佐野市</t>
  </si>
  <si>
    <t>熊取町</t>
  </si>
  <si>
    <t>貝塚市</t>
  </si>
  <si>
    <t>岸和田市</t>
  </si>
  <si>
    <t>和泉市</t>
  </si>
  <si>
    <t>忠岡町</t>
  </si>
  <si>
    <t>泉大津市</t>
  </si>
  <si>
    <t>高石市</t>
  </si>
  <si>
    <t>堺市</t>
  </si>
  <si>
    <t>千早赤阪村</t>
  </si>
  <si>
    <t>河南町</t>
  </si>
  <si>
    <t>太子町</t>
  </si>
  <si>
    <t>河内長野市</t>
  </si>
  <si>
    <t>富田林市</t>
  </si>
  <si>
    <t>大阪狭山市</t>
  </si>
  <si>
    <t>羽曳野市</t>
  </si>
  <si>
    <t>松原市</t>
  </si>
  <si>
    <t>藤井寺市</t>
  </si>
  <si>
    <t>大阪市</t>
  </si>
  <si>
    <t>柏原市</t>
  </si>
  <si>
    <t>八尾市</t>
  </si>
  <si>
    <t>東大阪市</t>
  </si>
  <si>
    <t>大東市</t>
  </si>
  <si>
    <t>四條畷市</t>
  </si>
  <si>
    <t>門真市</t>
  </si>
  <si>
    <t>寝屋川市</t>
  </si>
  <si>
    <t>交野市</t>
  </si>
  <si>
    <t>枚方市</t>
  </si>
  <si>
    <t>吹田市</t>
  </si>
  <si>
    <t>摂津市</t>
  </si>
  <si>
    <t>茨木市</t>
  </si>
  <si>
    <t>高槻市</t>
  </si>
  <si>
    <t>島本町</t>
  </si>
  <si>
    <t>豊中市</t>
  </si>
  <si>
    <t>池田市</t>
  </si>
  <si>
    <t>箕面市</t>
  </si>
  <si>
    <t>豊能町</t>
  </si>
  <si>
    <t>能勢町</t>
  </si>
  <si>
    <t>人口比</t>
  </si>
  <si>
    <t>貸出冊数</t>
  </si>
  <si>
    <t>自治体名</t>
  </si>
  <si>
    <t>(p.13)自治体別貸出冊数</t>
    <phoneticPr fontId="2"/>
  </si>
  <si>
    <t>朗読実施時間数</t>
  </si>
  <si>
    <t>延べ利用者数</t>
  </si>
  <si>
    <t>郵送貸出冊数</t>
  </si>
  <si>
    <t>郵送貸出件数</t>
    <phoneticPr fontId="2"/>
  </si>
  <si>
    <t>(p.14)身体障がい者向け郵送貸出</t>
    <phoneticPr fontId="2"/>
  </si>
  <si>
    <t>巻数</t>
  </si>
  <si>
    <t>タイトル数</t>
  </si>
  <si>
    <t>借受貸出</t>
  </si>
  <si>
    <t>個人貸出</t>
  </si>
  <si>
    <t>※ 協力貸出とは機関・団体等への貸出</t>
    <phoneticPr fontId="2"/>
  </si>
  <si>
    <t>(p.14)録音図書等の貸出</t>
    <phoneticPr fontId="2"/>
  </si>
  <si>
    <t>(p.14)国立国会図書館視覚障害者等用データ送信サービスへのデータ提供及び利用状況</t>
    <phoneticPr fontId="2"/>
  </si>
  <si>
    <t>合計時間数</t>
  </si>
  <si>
    <t>利用時間数</t>
  </si>
  <si>
    <t>指導時間数</t>
  </si>
  <si>
    <t>(p.14)利用者支援パソコンの利用</t>
    <phoneticPr fontId="2"/>
  </si>
  <si>
    <t>一日平均</t>
  </si>
  <si>
    <t>入室者数</t>
  </si>
  <si>
    <t>(p.15)こども資料室入室者数</t>
    <phoneticPr fontId="2"/>
  </si>
  <si>
    <t>小学校</t>
  </si>
  <si>
    <t>幼稚園</t>
  </si>
  <si>
    <t>保育所</t>
  </si>
  <si>
    <t>人数</t>
  </si>
  <si>
    <t>件数</t>
  </si>
  <si>
    <t>(p.15)こども資料室見学・調べ学習などの参加人数</t>
    <phoneticPr fontId="2"/>
  </si>
  <si>
    <t>入館者数</t>
  </si>
  <si>
    <t>(p.16)国際児童文学館入館者数</t>
    <rPh sb="6" eb="8">
      <t>コクサイ</t>
    </rPh>
    <rPh sb="8" eb="10">
      <t>ジドウ</t>
    </rPh>
    <rPh sb="10" eb="12">
      <t>ブンガク</t>
    </rPh>
    <rPh sb="12" eb="13">
      <t>カン</t>
    </rPh>
    <phoneticPr fontId="2"/>
  </si>
  <si>
    <t>一日平均</t>
    <phoneticPr fontId="2"/>
  </si>
  <si>
    <t>(p.16)国際児童文学館資料書庫出納冊数</t>
    <rPh sb="6" eb="8">
      <t>コクサイ</t>
    </rPh>
    <rPh sb="8" eb="10">
      <t>ジドウ</t>
    </rPh>
    <rPh sb="10" eb="12">
      <t>ブンガク</t>
    </rPh>
    <rPh sb="12" eb="13">
      <t>カン</t>
    </rPh>
    <rPh sb="13" eb="15">
      <t>シリョウ</t>
    </rPh>
    <phoneticPr fontId="2"/>
  </si>
  <si>
    <t>携帯</t>
  </si>
  <si>
    <t>(p.16)国際児童文学館　Web-OPAC検索回数</t>
    <phoneticPr fontId="2"/>
  </si>
  <si>
    <t xml:space="preserve">その他ポスター・チラシ等（登録外）     </t>
  </si>
  <si>
    <t>総計</t>
  </si>
  <si>
    <t>ＡＶ資料</t>
  </si>
  <si>
    <t>外国語</t>
  </si>
  <si>
    <t>一般</t>
  </si>
  <si>
    <t>マンガ</t>
  </si>
  <si>
    <t>児童</t>
  </si>
  <si>
    <t>日本語</t>
  </si>
  <si>
    <t>定期刊行物</t>
    <rPh sb="0" eb="2">
      <t>テイキ</t>
    </rPh>
    <rPh sb="2" eb="5">
      <t>カンコウブツ</t>
    </rPh>
    <phoneticPr fontId="2"/>
  </si>
  <si>
    <t>図書</t>
  </si>
  <si>
    <t>移転開館後
累積点数</t>
    <rPh sb="0" eb="2">
      <t>イテン</t>
    </rPh>
    <rPh sb="2" eb="4">
      <t>カイカン</t>
    </rPh>
    <rPh sb="4" eb="5">
      <t>ゴ</t>
    </rPh>
    <rPh sb="6" eb="8">
      <t>ルイセキ</t>
    </rPh>
    <rPh sb="8" eb="10">
      <t>テンスウ</t>
    </rPh>
    <phoneticPr fontId="2"/>
  </si>
  <si>
    <t>寄贈</t>
  </si>
  <si>
    <t>購入</t>
  </si>
  <si>
    <t>点数</t>
    <rPh sb="0" eb="2">
      <t>テンスウ</t>
    </rPh>
    <phoneticPr fontId="2"/>
  </si>
  <si>
    <t>参加
人数</t>
    <rPh sb="0" eb="2">
      <t>サンカ</t>
    </rPh>
    <rPh sb="3" eb="5">
      <t>ニンズウ</t>
    </rPh>
    <phoneticPr fontId="2"/>
  </si>
  <si>
    <t>イベント名</t>
    <rPh sb="4" eb="5">
      <t>メイ</t>
    </rPh>
    <phoneticPr fontId="2"/>
  </si>
  <si>
    <t>開催日</t>
    <rPh sb="0" eb="3">
      <t>カイサイビ</t>
    </rPh>
    <phoneticPr fontId="2"/>
  </si>
  <si>
    <t>参加人数</t>
  </si>
  <si>
    <t xml:space="preserve"> </t>
  </si>
  <si>
    <t>件数</t>
    <rPh sb="0" eb="2">
      <t>ケンスウ</t>
    </rPh>
    <phoneticPr fontId="2"/>
  </si>
  <si>
    <t>一日平均</t>
    <rPh sb="0" eb="2">
      <t>イチニチ</t>
    </rPh>
    <rPh sb="2" eb="4">
      <t>ヘイキン</t>
    </rPh>
    <phoneticPr fontId="2"/>
  </si>
  <si>
    <t>入館者数
(両館合計)</t>
    <rPh sb="6" eb="8">
      <t>リョウカン</t>
    </rPh>
    <rPh sb="8" eb="10">
      <t>ゴウケイ</t>
    </rPh>
    <phoneticPr fontId="2"/>
  </si>
  <si>
    <t>入館者数
(児童文学館)</t>
    <rPh sb="6" eb="8">
      <t>ジドウ</t>
    </rPh>
    <rPh sb="8" eb="10">
      <t>ブンガク</t>
    </rPh>
    <rPh sb="10" eb="11">
      <t>カン</t>
    </rPh>
    <phoneticPr fontId="2"/>
  </si>
  <si>
    <t>入館者数
(中央図書館)</t>
    <rPh sb="6" eb="8">
      <t>チュウオウ</t>
    </rPh>
    <rPh sb="8" eb="11">
      <t>トショカン</t>
    </rPh>
    <phoneticPr fontId="2"/>
  </si>
  <si>
    <t>開館日数</t>
  </si>
  <si>
    <t>更新</t>
  </si>
  <si>
    <t>新規</t>
  </si>
  <si>
    <t>※ 児童は小学生以下</t>
    <phoneticPr fontId="2"/>
  </si>
  <si>
    <t>滋賀県</t>
  </si>
  <si>
    <t>和歌山県</t>
  </si>
  <si>
    <t>奈良県</t>
  </si>
  <si>
    <t>兵庫県</t>
  </si>
  <si>
    <t>京都府</t>
  </si>
  <si>
    <t>泉南</t>
  </si>
  <si>
    <t>泉北</t>
  </si>
  <si>
    <t>南河内</t>
  </si>
  <si>
    <t>東大阪</t>
  </si>
  <si>
    <t>中河内</t>
  </si>
  <si>
    <t>北河内</t>
  </si>
  <si>
    <t>三島</t>
  </si>
  <si>
    <t>豊能</t>
  </si>
  <si>
    <t>％</t>
    <phoneticPr fontId="2"/>
  </si>
  <si>
    <t>登録者数</t>
  </si>
  <si>
    <t>地域</t>
  </si>
  <si>
    <t>（地域別）</t>
  </si>
  <si>
    <t>70歳以上</t>
    <phoneticPr fontId="2"/>
  </si>
  <si>
    <t>60～69歳</t>
    <phoneticPr fontId="2"/>
  </si>
  <si>
    <t>50～59歳</t>
    <phoneticPr fontId="2"/>
  </si>
  <si>
    <t>40～49歳</t>
    <phoneticPr fontId="2"/>
  </si>
  <si>
    <t>30～39歳</t>
    <phoneticPr fontId="2"/>
  </si>
  <si>
    <t>23～29歳</t>
    <phoneticPr fontId="2"/>
  </si>
  <si>
    <t>19～22歳</t>
    <phoneticPr fontId="2"/>
  </si>
  <si>
    <t>16～18歳</t>
    <phoneticPr fontId="2"/>
  </si>
  <si>
    <t>13～15歳</t>
    <phoneticPr fontId="2"/>
  </si>
  <si>
    <t>10～12歳</t>
    <phoneticPr fontId="2"/>
  </si>
  <si>
    <t>7～9歳</t>
    <phoneticPr fontId="2"/>
  </si>
  <si>
    <t>6歳以下</t>
    <rPh sb="1" eb="2">
      <t>サイ</t>
    </rPh>
    <phoneticPr fontId="2"/>
  </si>
  <si>
    <t>（年齢別）</t>
  </si>
  <si>
    <t>書庫出納
（両館合計）</t>
    <rPh sb="6" eb="8">
      <t>リョウカン</t>
    </rPh>
    <rPh sb="8" eb="10">
      <t>ゴウケイ</t>
    </rPh>
    <phoneticPr fontId="2"/>
  </si>
  <si>
    <t>書庫出納
(児童文学館)</t>
    <rPh sb="6" eb="8">
      <t>ジドウ</t>
    </rPh>
    <rPh sb="8" eb="10">
      <t>ブンガク</t>
    </rPh>
    <rPh sb="10" eb="11">
      <t>カン</t>
    </rPh>
    <phoneticPr fontId="2"/>
  </si>
  <si>
    <t>書庫出納
(中央図書館)</t>
    <rPh sb="6" eb="8">
      <t>チュウオウ</t>
    </rPh>
    <rPh sb="8" eb="11">
      <t>トショカン</t>
    </rPh>
    <phoneticPr fontId="2"/>
  </si>
  <si>
    <t>内児文館枚数</t>
  </si>
  <si>
    <t>総枚数</t>
  </si>
  <si>
    <t>WEB申込件数</t>
    <phoneticPr fontId="2"/>
  </si>
  <si>
    <t>郵送申込件数</t>
  </si>
  <si>
    <t>新規貸出登録グループ数</t>
    <phoneticPr fontId="2"/>
  </si>
  <si>
    <t>全申込件数</t>
  </si>
  <si>
    <t>複写</t>
  </si>
  <si>
    <t>貸出</t>
  </si>
  <si>
    <t>レファレンス</t>
  </si>
  <si>
    <t>サービス種別</t>
    <rPh sb="4" eb="6">
      <t>シュベツ</t>
    </rPh>
    <phoneticPr fontId="2"/>
  </si>
  <si>
    <t>文書</t>
  </si>
  <si>
    <t>電話</t>
  </si>
  <si>
    <t>口頭</t>
  </si>
  <si>
    <t>館内</t>
  </si>
  <si>
    <t>窓口</t>
  </si>
  <si>
    <t>※1　静的ページ（htmlなど）のアクセス数</t>
    <phoneticPr fontId="2"/>
  </si>
  <si>
    <t>おおさかeコレクション</t>
  </si>
  <si>
    <t>横断</t>
    <phoneticPr fontId="2"/>
  </si>
  <si>
    <t>携帯(児童文学館）</t>
    <rPh sb="3" eb="5">
      <t>ジドウ</t>
    </rPh>
    <rPh sb="5" eb="7">
      <t>ブンガク</t>
    </rPh>
    <rPh sb="7" eb="8">
      <t>カン</t>
    </rPh>
    <phoneticPr fontId="2"/>
  </si>
  <si>
    <t>WEB（児童文学館）</t>
    <rPh sb="4" eb="6">
      <t>ジドウ</t>
    </rPh>
    <rPh sb="6" eb="8">
      <t>ブンガク</t>
    </rPh>
    <rPh sb="8" eb="9">
      <t>カン</t>
    </rPh>
    <phoneticPr fontId="2"/>
  </si>
  <si>
    <t>全ページ※１</t>
    <phoneticPr fontId="2"/>
  </si>
  <si>
    <t>トップ</t>
  </si>
  <si>
    <t>総利用人数</t>
  </si>
  <si>
    <t>合計（人数）</t>
  </si>
  <si>
    <t>合計（回数）</t>
  </si>
  <si>
    <t>生涯学習等</t>
    <rPh sb="0" eb="2">
      <t>ショウガイ</t>
    </rPh>
    <rPh sb="2" eb="4">
      <t>ガクシュウ</t>
    </rPh>
    <phoneticPr fontId="2"/>
  </si>
  <si>
    <t>講座・研修等</t>
  </si>
  <si>
    <t>会議室</t>
    <phoneticPr fontId="2"/>
  </si>
  <si>
    <t>音楽会・演劇等</t>
  </si>
  <si>
    <t>講演等</t>
  </si>
  <si>
    <t>検索</t>
    <rPh sb="0" eb="2">
      <t>ケンサク</t>
    </rPh>
    <phoneticPr fontId="2"/>
  </si>
  <si>
    <t>※ 協力貸出、高等学校図書館、府域市町村読書会への貸出、府外図書館等への貸出の合計</t>
    <phoneticPr fontId="2"/>
  </si>
  <si>
    <t>WEB</t>
    <phoneticPr fontId="2"/>
  </si>
  <si>
    <t>ＯＰＡＣ</t>
    <phoneticPr fontId="2"/>
  </si>
  <si>
    <t>合計</t>
    <rPh sb="0" eb="2">
      <t>ゴウケイ</t>
    </rPh>
    <phoneticPr fontId="2"/>
  </si>
  <si>
    <t>　　　　　　　　　　　　区分
分類(NDC）</t>
    <phoneticPr fontId="2"/>
  </si>
  <si>
    <t>和書(冊)</t>
    <phoneticPr fontId="2"/>
  </si>
  <si>
    <t>洋書(冊)</t>
    <phoneticPr fontId="2"/>
  </si>
  <si>
    <t>計(冊)</t>
    <phoneticPr fontId="2"/>
  </si>
  <si>
    <t>構成比(％)</t>
    <phoneticPr fontId="2"/>
  </si>
  <si>
    <t>一般書</t>
    <phoneticPr fontId="2"/>
  </si>
  <si>
    <t>3　社会科学</t>
    <phoneticPr fontId="2"/>
  </si>
  <si>
    <t>児童書</t>
    <phoneticPr fontId="2"/>
  </si>
  <si>
    <t>和装書等</t>
    <phoneticPr fontId="2"/>
  </si>
  <si>
    <t>(p.8)音響・映像資料等</t>
    <phoneticPr fontId="2"/>
  </si>
  <si>
    <t>ビデオテープ</t>
    <phoneticPr fontId="2"/>
  </si>
  <si>
    <t>カセットテープ</t>
    <phoneticPr fontId="2"/>
  </si>
  <si>
    <t>電子媒体</t>
    <phoneticPr fontId="2"/>
  </si>
  <si>
    <t>フロッピーディスク</t>
    <phoneticPr fontId="2"/>
  </si>
  <si>
    <t>マイクロフィルム</t>
    <phoneticPr fontId="2"/>
  </si>
  <si>
    <t>(p.13)協力貸出（冊数）</t>
    <phoneticPr fontId="2"/>
  </si>
  <si>
    <t>貸出団体数(延べ)</t>
    <phoneticPr fontId="2"/>
  </si>
  <si>
    <t>貸出セット数計</t>
    <phoneticPr fontId="2"/>
  </si>
  <si>
    <r>
      <t>貸出冊数計</t>
    </r>
    <r>
      <rPr>
        <sz val="10.5"/>
        <color rgb="FF000000"/>
        <rFont val="Century"/>
        <family val="1"/>
      </rPr>
      <t/>
    </r>
    <phoneticPr fontId="2"/>
  </si>
  <si>
    <t>特別貸出用図書セット　　</t>
    <phoneticPr fontId="2"/>
  </si>
  <si>
    <t>アジア絵本貸出セット　　</t>
    <phoneticPr fontId="2"/>
  </si>
  <si>
    <t>展示用セット　　　　　　</t>
    <phoneticPr fontId="2"/>
  </si>
  <si>
    <t>※ 中之島図書館と共通データ</t>
  </si>
  <si>
    <t>オンライン</t>
    <phoneticPr fontId="2"/>
  </si>
  <si>
    <t>和書(冊)</t>
  </si>
  <si>
    <t>洋書(冊)</t>
  </si>
  <si>
    <t>計(冊)</t>
  </si>
  <si>
    <t>　内オンライン</t>
    <rPh sb="1" eb="2">
      <t>ウチ</t>
    </rPh>
    <phoneticPr fontId="2"/>
  </si>
  <si>
    <t>　内オンライン</t>
    <phoneticPr fontId="2"/>
  </si>
  <si>
    <t>朗読実施回数</t>
    <phoneticPr fontId="2"/>
  </si>
  <si>
    <t>音声デイジー提供数</t>
    <rPh sb="0" eb="2">
      <t>オンセイ</t>
    </rPh>
    <phoneticPr fontId="2"/>
  </si>
  <si>
    <t>当館提供コンテンツの利用状況（音声デイジー）</t>
    <rPh sb="2" eb="4">
      <t>テイキョウ</t>
    </rPh>
    <rPh sb="15" eb="17">
      <t>オンセイ</t>
    </rPh>
    <phoneticPr fontId="2"/>
  </si>
  <si>
    <t>当館提供コンテンツの利用状況（テキストデータ）</t>
    <rPh sb="2" eb="4">
      <t>テイキョウ</t>
    </rPh>
    <phoneticPr fontId="2"/>
  </si>
  <si>
    <t>(p.13)遠隔地返却</t>
    <rPh sb="6" eb="9">
      <t>エンカクチ</t>
    </rPh>
    <rPh sb="9" eb="11">
      <t>ヘンキャク</t>
    </rPh>
    <phoneticPr fontId="2"/>
  </si>
  <si>
    <t>守口市※</t>
    <phoneticPr fontId="2"/>
  </si>
  <si>
    <t>※</t>
  </si>
  <si>
    <t>地下書庫探検ツアー</t>
    <phoneticPr fontId="2"/>
  </si>
  <si>
    <t>※総枚数は，館内複写の枚数と郵送・WEB申込枚数の総計　</t>
    <phoneticPr fontId="2"/>
  </si>
  <si>
    <t>府域公共図書館</t>
    <phoneticPr fontId="2"/>
  </si>
  <si>
    <r>
      <t>(p.27)ホームページアクセス状況</t>
    </r>
    <r>
      <rPr>
        <sz val="8.5"/>
        <color rgb="FF000000"/>
        <rFont val="ＭＳ 明朝"/>
        <family val="1"/>
        <charset val="128"/>
      </rPr>
      <t/>
    </r>
    <phoneticPr fontId="2"/>
  </si>
  <si>
    <t>※のべ利用者数</t>
  </si>
  <si>
    <t>※「文書」は郵送、FAXの合計。WEBは365日、口頭は開館日数、電話・文書は対応日数が母数となるため合計の一日平均は算出せず</t>
    <rPh sb="2" eb="4">
      <t>ブンショ</t>
    </rPh>
    <rPh sb="6" eb="8">
      <t>ユウソウ</t>
    </rPh>
    <rPh sb="13" eb="15">
      <t>ゴウケイ</t>
    </rPh>
    <phoneticPr fontId="2"/>
  </si>
  <si>
    <t>※ 窓口・OPAC（館内）は開館日数、WEB・携帯は365日がそれぞれ母数となるため、合計の一日平均は算出せず。</t>
    <rPh sb="23" eb="25">
      <t>ケイタイ</t>
    </rPh>
    <phoneticPr fontId="2"/>
  </si>
  <si>
    <t>(単位：千円)</t>
    <phoneticPr fontId="2"/>
  </si>
  <si>
    <t>(単位：㎡)</t>
  </si>
  <si>
    <t>令和5年3月31日現在</t>
    <phoneticPr fontId="2"/>
  </si>
  <si>
    <t>国際児童文学館関係経費</t>
    <rPh sb="7" eb="9">
      <t>カンケイ</t>
    </rPh>
    <rPh sb="9" eb="11">
      <t>ケイヒ</t>
    </rPh>
    <phoneticPr fontId="2"/>
  </si>
  <si>
    <t>図書業務委託料</t>
    <phoneticPr fontId="2"/>
  </si>
  <si>
    <t>維持管理費</t>
    <rPh sb="0" eb="5">
      <t>イジカンリヒ</t>
    </rPh>
    <phoneticPr fontId="2"/>
  </si>
  <si>
    <t>障がい者図書館利用促進事業費</t>
    <rPh sb="0" eb="1">
      <t>ショウ</t>
    </rPh>
    <rPh sb="3" eb="4">
      <t>シャ</t>
    </rPh>
    <rPh sb="4" eb="7">
      <t>トショカン</t>
    </rPh>
    <rPh sb="7" eb="9">
      <t>リヨウ</t>
    </rPh>
    <rPh sb="9" eb="11">
      <t>ソクシン</t>
    </rPh>
    <rPh sb="11" eb="14">
      <t>ジギョウヒ</t>
    </rPh>
    <phoneticPr fontId="2"/>
  </si>
  <si>
    <t>ライティホール</t>
    <phoneticPr fontId="2"/>
  </si>
  <si>
    <t>セルフ・カフェコーナー</t>
    <phoneticPr fontId="2"/>
  </si>
  <si>
    <t>グループ読書エリア</t>
    <rPh sb="4" eb="6">
      <t>ドクショ</t>
    </rPh>
    <phoneticPr fontId="2"/>
  </si>
  <si>
    <t>エントランスホール</t>
    <phoneticPr fontId="2"/>
  </si>
  <si>
    <t>-</t>
    <phoneticPr fontId="2"/>
  </si>
  <si>
    <t>s</t>
    <phoneticPr fontId="2"/>
  </si>
  <si>
    <t>テキストデータ提供数</t>
    <phoneticPr fontId="2"/>
  </si>
  <si>
    <t>※蔵書点検により、5月-４日間の閉室期間あり。</t>
    <phoneticPr fontId="2"/>
  </si>
  <si>
    <t>11,903点</t>
    <phoneticPr fontId="2"/>
  </si>
  <si>
    <t xml:space="preserve">※ </t>
  </si>
  <si>
    <t>DVD-ROM等</t>
    <rPh sb="7" eb="8">
      <t>ナド</t>
    </rPh>
    <phoneticPr fontId="2"/>
  </si>
  <si>
    <t>5,672点</t>
    <rPh sb="5" eb="6">
      <t>テン</t>
    </rPh>
    <phoneticPr fontId="2"/>
  </si>
  <si>
    <t>6,231点</t>
    <rPh sb="5" eb="6">
      <t>テン</t>
    </rPh>
    <phoneticPr fontId="2"/>
  </si>
  <si>
    <t>(p.8)図書受入統計（令和4年度）</t>
    <rPh sb="12" eb="14">
      <t>レイワ</t>
    </rPh>
    <phoneticPr fontId="2"/>
  </si>
  <si>
    <t>(p.8)図書受入点数における購入・寄贈等の割合（令和4年度）</t>
    <rPh sb="9" eb="11">
      <t>テンスウ</t>
    </rPh>
    <rPh sb="15" eb="17">
      <t>コウニュウ</t>
    </rPh>
    <rPh sb="18" eb="20">
      <t>キソウ</t>
    </rPh>
    <rPh sb="20" eb="21">
      <t>ナド</t>
    </rPh>
    <rPh sb="22" eb="24">
      <t>ワリアイ</t>
    </rPh>
    <rPh sb="25" eb="27">
      <t>レイワ</t>
    </rPh>
    <phoneticPr fontId="2"/>
  </si>
  <si>
    <r>
      <t xml:space="preserve">(p.14)対面朗読サービス </t>
    </r>
    <r>
      <rPr>
        <b/>
        <sz val="12"/>
        <rFont val="游ゴシック Light"/>
        <family val="3"/>
        <charset val="128"/>
        <scheme val="major"/>
      </rPr>
      <t>(プライベート録音含む）</t>
    </r>
    <rPh sb="22" eb="24">
      <t>ロクオン</t>
    </rPh>
    <rPh sb="24" eb="25">
      <t>フク</t>
    </rPh>
    <phoneticPr fontId="2"/>
  </si>
  <si>
    <t>※1月22日・23日は法定点検、その他保守による利用不可の時間あり</t>
    <rPh sb="5" eb="6">
      <t>ニチ</t>
    </rPh>
    <phoneticPr fontId="2"/>
  </si>
  <si>
    <t>(p.17)国際児童文学館　令和４年度受入統計</t>
    <rPh sb="14" eb="16">
      <t>レイワ</t>
    </rPh>
    <rPh sb="17" eb="19">
      <t>ネンド</t>
    </rPh>
    <phoneticPr fontId="2"/>
  </si>
  <si>
    <t>令和４年度
受入点数</t>
    <rPh sb="0" eb="2">
      <t>レイワ</t>
    </rPh>
    <phoneticPr fontId="2"/>
  </si>
  <si>
    <t>※別途、移行資料約70万点。うち、移管手続き終了は188,599点</t>
    <rPh sb="1" eb="3">
      <t>ベット</t>
    </rPh>
    <rPh sb="4" eb="6">
      <t>イコウ</t>
    </rPh>
    <rPh sb="6" eb="8">
      <t>シリョウ</t>
    </rPh>
    <rPh sb="8" eb="9">
      <t>ヤク</t>
    </rPh>
    <rPh sb="11" eb="13">
      <t>マンテン</t>
    </rPh>
    <rPh sb="17" eb="19">
      <t>イカン</t>
    </rPh>
    <rPh sb="19" eb="21">
      <t>テツヅ</t>
    </rPh>
    <rPh sb="22" eb="24">
      <t>シュウリョウ</t>
    </rPh>
    <rPh sb="32" eb="33">
      <t>テン</t>
    </rPh>
    <phoneticPr fontId="2"/>
  </si>
  <si>
    <t>(p.17)国際児童文学館令和４年度受入点数における購入・寄贈の割合</t>
    <rPh sb="6" eb="8">
      <t>コクサイ</t>
    </rPh>
    <rPh sb="8" eb="10">
      <t>ジドウ</t>
    </rPh>
    <rPh sb="10" eb="12">
      <t>ブンガク</t>
    </rPh>
    <rPh sb="12" eb="13">
      <t>カン</t>
    </rPh>
    <rPh sb="13" eb="15">
      <t>レイワ</t>
    </rPh>
    <rPh sb="16" eb="17">
      <t>ネン</t>
    </rPh>
    <rPh sb="17" eb="18">
      <t>ド</t>
    </rPh>
    <rPh sb="18" eb="20">
      <t>ウケイレ</t>
    </rPh>
    <rPh sb="20" eb="22">
      <t>テンスウ</t>
    </rPh>
    <rPh sb="26" eb="28">
      <t>コウニュウ</t>
    </rPh>
    <rPh sb="29" eb="31">
      <t>キソウ</t>
    </rPh>
    <rPh sb="32" eb="34">
      <t>ワリアイ</t>
    </rPh>
    <phoneticPr fontId="2"/>
  </si>
  <si>
    <t>※契約データベース（計22種　商用オンライン20種、非商用オンライン1種、DVD-ROM1種）（令和5年3月31日現在）</t>
    <phoneticPr fontId="24"/>
  </si>
  <si>
    <t>(p.3）令和5年度当初予算</t>
    <rPh sb="5" eb="7">
      <t>レイワ</t>
    </rPh>
    <phoneticPr fontId="2"/>
  </si>
  <si>
    <t>令和4年度
受入点数</t>
    <rPh sb="0" eb="2">
      <t>レイワ</t>
    </rPh>
    <rPh sb="3" eb="5">
      <t>ネンド</t>
    </rPh>
    <rPh sb="4" eb="5">
      <t>ド</t>
    </rPh>
    <phoneticPr fontId="2"/>
  </si>
  <si>
    <t>(「大阪府毎月推計人口 令和4年10月1日現在」による）</t>
    <rPh sb="5" eb="7">
      <t>マイツキ</t>
    </rPh>
    <rPh sb="12" eb="14">
      <t>レイワ</t>
    </rPh>
    <rPh sb="20" eb="21">
      <t>ヒ</t>
    </rPh>
    <phoneticPr fontId="2"/>
  </si>
  <si>
    <t>(p.26)地下書庫見学ツアー</t>
    <phoneticPr fontId="2"/>
  </si>
  <si>
    <t>(p.27)開館日数・入館者</t>
    <phoneticPr fontId="2"/>
  </si>
  <si>
    <t>(p.27)利用者登録　</t>
    <phoneticPr fontId="2"/>
  </si>
  <si>
    <t>(p.27)有効登録者の内訳</t>
    <phoneticPr fontId="2"/>
  </si>
  <si>
    <t>(p.27)個人貸出・書庫出納冊数　</t>
    <phoneticPr fontId="2"/>
  </si>
  <si>
    <t>(p.27)団体貸出</t>
    <phoneticPr fontId="2"/>
  </si>
  <si>
    <r>
      <t>(p.27)複写</t>
    </r>
    <r>
      <rPr>
        <sz val="8.5"/>
        <color rgb="FF000000"/>
        <rFont val="ＭＳ 明朝"/>
        <family val="1"/>
        <charset val="128"/>
      </rPr>
      <t/>
    </r>
    <phoneticPr fontId="2"/>
  </si>
  <si>
    <t>(p.27)政策立案支援サービス</t>
    <phoneticPr fontId="2"/>
  </si>
  <si>
    <r>
      <t>(p.28)個人レファレンス件数</t>
    </r>
    <r>
      <rPr>
        <sz val="8.5"/>
        <color rgb="FF000000"/>
        <rFont val="ＭＳ 明朝"/>
        <family val="1"/>
        <charset val="128"/>
      </rPr>
      <t/>
    </r>
    <rPh sb="6" eb="8">
      <t>コジン</t>
    </rPh>
    <phoneticPr fontId="2"/>
  </si>
  <si>
    <t>(p.28)予約件数</t>
    <phoneticPr fontId="2"/>
  </si>
  <si>
    <t>※ 中之島図書館と共通データ／1月22日・23日は法定点検、その他保守による利用不可の時間あり</t>
    <rPh sb="2" eb="5">
      <t>ナカノシマ</t>
    </rPh>
    <rPh sb="5" eb="8">
      <t>トショカン</t>
    </rPh>
    <rPh sb="9" eb="11">
      <t>キョウツウ</t>
    </rPh>
    <rPh sb="16" eb="17">
      <t>ガツ</t>
    </rPh>
    <rPh sb="19" eb="20">
      <t>ニチ</t>
    </rPh>
    <rPh sb="23" eb="24">
      <t>ニチ</t>
    </rPh>
    <rPh sb="32" eb="33">
      <t>タ</t>
    </rPh>
    <phoneticPr fontId="2"/>
  </si>
  <si>
    <t>(p.28)「利用者のページ」アクセス数</t>
    <phoneticPr fontId="2"/>
  </si>
  <si>
    <t>(p.28)データベース利用件数</t>
    <phoneticPr fontId="2"/>
  </si>
  <si>
    <t>(p.28)無線LAN利用</t>
    <rPh sb="6" eb="8">
      <t>ムセン</t>
    </rPh>
    <phoneticPr fontId="2"/>
  </si>
  <si>
    <t>(p.28)ホール・会議室の利用</t>
    <phoneticPr fontId="2"/>
  </si>
  <si>
    <t>国内</t>
  </si>
  <si>
    <t>海外</t>
  </si>
  <si>
    <t>人数</t>
    <rPh sb="0" eb="2">
      <t>ニンズウ</t>
    </rPh>
    <phoneticPr fontId="2"/>
  </si>
  <si>
    <t>図書館関係</t>
  </si>
  <si>
    <t>行政機関</t>
  </si>
  <si>
    <t>学校生徒</t>
  </si>
  <si>
    <t>(p.26)見学視察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</si>
</sst>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0.0%"/>
    <numFmt numFmtId="177" formatCode="0.00000_ "/>
    <numFmt numFmtId="178" formatCode="#,##0_);[Red]\(#,##0\)"/>
    <numFmt numFmtId="179" formatCode="0_ "/>
    <numFmt numFmtId="180" formatCode="0.0"/>
    <numFmt numFmtId="181" formatCode="#,##0_ "/>
    <numFmt numFmtId="182" formatCode="0_);[Red]\(0\)"/>
  </numFmts>
  <fonts count="35" x14ac:knownFonts="1">
    <font>
      <sz val="11"/>
      <color theme="1"/>
      <name val="游ゴシック"/>
      <family val="2"/>
      <charset val="128"/>
      <scheme val="minor"/>
    </font>
    <font>
      <b/>
      <sz val="14"/>
      <name val="游ゴシック Light"/>
      <family val="3"/>
      <charset val="128"/>
      <scheme val="major"/>
    </font>
    <font>
      <sz val="6"/>
      <name val="游ゴシック"/>
      <family val="2"/>
      <charset val="128"/>
      <scheme val="minor"/>
    </font>
    <font>
      <sz val="11"/>
      <color theme="1"/>
      <name val="游ゴシック Light"/>
      <family val="3"/>
      <charset val="128"/>
      <scheme val="major"/>
    </font>
    <font>
      <sz val="11"/>
      <name val="游ゴシック Light"/>
      <family val="3"/>
      <charset val="128"/>
      <scheme val="major"/>
    </font>
    <font>
      <sz val="11"/>
      <color theme="1"/>
      <name val="游ゴシック"/>
      <family val="2"/>
      <charset val="128"/>
      <scheme val="minor"/>
    </font>
    <font>
      <b/>
      <sz val="18"/>
      <color rgb="FF000000"/>
      <name val="游ゴシック Light"/>
      <family val="3"/>
      <charset val="128"/>
      <scheme val="major"/>
    </font>
    <font>
      <b/>
      <sz val="10"/>
      <color rgb="FF000000"/>
      <name val="游ゴシック Light"/>
      <family val="3"/>
      <charset val="128"/>
      <scheme val="major"/>
    </font>
    <font>
      <sz val="10"/>
      <color rgb="FF000000"/>
      <name val="游ゴシック Light"/>
      <family val="3"/>
      <charset val="128"/>
      <scheme val="major"/>
    </font>
    <font>
      <sz val="11"/>
      <color rgb="FF000000"/>
      <name val="游ゴシック Light"/>
      <family val="3"/>
      <charset val="128"/>
      <scheme val="major"/>
    </font>
    <font>
      <b/>
      <sz val="14"/>
      <color rgb="FF000000"/>
      <name val="游ゴシック Light"/>
      <family val="3"/>
      <charset val="128"/>
      <scheme val="major"/>
    </font>
    <font>
      <sz val="10.5"/>
      <color rgb="FF000000"/>
      <name val="Century"/>
      <family val="1"/>
    </font>
    <font>
      <sz val="10.5"/>
      <name val="游ゴシック Light"/>
      <family val="3"/>
      <charset val="128"/>
      <scheme val="major"/>
    </font>
    <font>
      <sz val="9"/>
      <name val="游ゴシック Light"/>
      <family val="3"/>
      <charset val="128"/>
      <scheme val="major"/>
    </font>
    <font>
      <sz val="10"/>
      <name val="游ゴシック Light"/>
      <family val="3"/>
      <charset val="128"/>
      <scheme val="major"/>
    </font>
    <font>
      <b/>
      <sz val="16"/>
      <name val="游ゴシック Light"/>
      <family val="3"/>
      <charset val="128"/>
      <scheme val="major"/>
    </font>
    <font>
      <sz val="8.5"/>
      <color rgb="FF000000"/>
      <name val="ＭＳ 明朝"/>
      <family val="1"/>
      <charset val="128"/>
    </font>
    <font>
      <sz val="8.5"/>
      <name val="游ゴシック Light"/>
      <family val="3"/>
      <charset val="128"/>
      <scheme val="major"/>
    </font>
    <font>
      <sz val="11"/>
      <name val="游ゴシック"/>
      <family val="3"/>
      <charset val="128"/>
      <scheme val="minor"/>
    </font>
    <font>
      <b/>
      <sz val="10.5"/>
      <name val="游ゴシック Light"/>
      <family val="3"/>
      <charset val="128"/>
      <scheme val="major"/>
    </font>
    <font>
      <sz val="11"/>
      <name val="游ゴシック"/>
      <family val="2"/>
      <charset val="128"/>
      <scheme val="minor"/>
    </font>
    <font>
      <sz val="8"/>
      <name val="游ゴシック Light"/>
      <family val="3"/>
      <charset val="128"/>
      <scheme val="major"/>
    </font>
    <font>
      <sz val="10"/>
      <name val="游ゴシック"/>
      <family val="2"/>
      <charset val="128"/>
      <scheme val="minor"/>
    </font>
    <font>
      <sz val="14"/>
      <name val="游ゴシック Light"/>
      <family val="3"/>
      <charset val="128"/>
      <scheme val="major"/>
    </font>
    <font>
      <sz val="6"/>
      <name val="游ゴシック"/>
      <family val="3"/>
      <charset val="128"/>
      <scheme val="minor"/>
    </font>
    <font>
      <b/>
      <sz val="12"/>
      <name val="游ゴシック Light"/>
      <family val="3"/>
      <charset val="128"/>
      <scheme val="major"/>
    </font>
    <font>
      <b/>
      <sz val="11"/>
      <name val="游ゴシック Light"/>
      <family val="3"/>
      <charset val="128"/>
      <scheme val="major"/>
    </font>
    <font>
      <sz val="10"/>
      <name val="游ゴシック Light"/>
      <family val="3"/>
      <charset val="128"/>
    </font>
    <font>
      <sz val="11"/>
      <name val="UD デジタル 教科書体 NK-R"/>
      <family val="1"/>
      <charset val="128"/>
    </font>
    <font>
      <strike/>
      <sz val="11"/>
      <name val="游ゴシック Light"/>
      <family val="3"/>
      <charset val="128"/>
      <scheme val="major"/>
    </font>
    <font>
      <sz val="10"/>
      <name val="UD デジタル 教科書体 NK-R"/>
      <family val="1"/>
      <charset val="128"/>
    </font>
    <font>
      <sz val="9"/>
      <name val="ＭＳ 明朝"/>
      <family val="1"/>
      <charset val="128"/>
    </font>
    <font>
      <sz val="9"/>
      <name val="UD デジタル 教科書体 NK-R"/>
      <family val="1"/>
      <charset val="128"/>
    </font>
    <font>
      <sz val="9"/>
      <name val="UD デジタル 教科書体 NP-R"/>
      <family val="1"/>
      <charset val="128"/>
    </font>
    <font>
      <b/>
      <sz val="11"/>
      <color rgb="FF000000"/>
      <name val="游ゴシック Light"/>
      <family val="3"/>
      <charset val="128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 diagonalDown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rgb="FF000000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</cellStyleXfs>
  <cellXfs count="658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horizontal="justify" vertical="center"/>
    </xf>
    <xf numFmtId="0" fontId="7" fillId="0" borderId="0" xfId="0" applyFont="1" applyAlignment="1">
      <alignment horizontal="justify" vertical="center"/>
    </xf>
    <xf numFmtId="0" fontId="8" fillId="0" borderId="0" xfId="0" applyFont="1" applyAlignment="1">
      <alignment horizontal="justify" vertical="center" wrapText="1"/>
    </xf>
    <xf numFmtId="0" fontId="3" fillId="0" borderId="0" xfId="0" applyFont="1" applyAlignment="1">
      <alignment horizontal="right" vertical="center"/>
    </xf>
    <xf numFmtId="3" fontId="9" fillId="0" borderId="12" xfId="0" applyNumberFormat="1" applyFont="1" applyBorder="1" applyAlignment="1">
      <alignment horizontal="right" vertical="center" wrapText="1"/>
    </xf>
    <xf numFmtId="0" fontId="9" fillId="0" borderId="13" xfId="0" applyFont="1" applyBorder="1" applyAlignment="1">
      <alignment vertical="center" wrapText="1"/>
    </xf>
    <xf numFmtId="3" fontId="9" fillId="0" borderId="15" xfId="0" applyNumberFormat="1" applyFont="1" applyBorder="1" applyAlignment="1">
      <alignment horizontal="right" vertical="center" wrapText="1"/>
    </xf>
    <xf numFmtId="0" fontId="9" fillId="0" borderId="16" xfId="0" applyFont="1" applyBorder="1" applyAlignment="1">
      <alignment vertical="center" wrapText="1"/>
    </xf>
    <xf numFmtId="0" fontId="9" fillId="0" borderId="15" xfId="0" applyFont="1" applyBorder="1" applyAlignment="1">
      <alignment horizontal="right" vertical="center" wrapText="1"/>
    </xf>
    <xf numFmtId="3" fontId="9" fillId="0" borderId="18" xfId="0" applyNumberFormat="1" applyFont="1" applyBorder="1" applyAlignment="1">
      <alignment horizontal="right" vertical="center" wrapText="1"/>
    </xf>
    <xf numFmtId="3" fontId="9" fillId="0" borderId="21" xfId="0" applyNumberFormat="1" applyFont="1" applyBorder="1" applyAlignment="1">
      <alignment horizontal="right" vertical="center" wrapText="1"/>
    </xf>
    <xf numFmtId="3" fontId="4" fillId="0" borderId="28" xfId="0" applyNumberFormat="1" applyFont="1" applyFill="1" applyBorder="1" applyAlignment="1">
      <alignment horizontal="right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right" vertical="center" wrapText="1"/>
    </xf>
    <xf numFmtId="0" fontId="4" fillId="0" borderId="13" xfId="0" applyFont="1" applyFill="1" applyBorder="1" applyAlignment="1">
      <alignment horizontal="right" vertical="center" wrapText="1"/>
    </xf>
    <xf numFmtId="0" fontId="4" fillId="0" borderId="14" xfId="0" applyFont="1" applyFill="1" applyBorder="1" applyAlignment="1">
      <alignment horizontal="right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15" xfId="0" applyFont="1" applyFill="1" applyBorder="1" applyAlignment="1">
      <alignment horizontal="right" vertical="center" wrapText="1"/>
    </xf>
    <xf numFmtId="0" fontId="4" fillId="0" borderId="16" xfId="0" applyFont="1" applyFill="1" applyBorder="1" applyAlignment="1">
      <alignment horizontal="right" vertical="center" wrapText="1"/>
    </xf>
    <xf numFmtId="0" fontId="4" fillId="0" borderId="17" xfId="0" applyFont="1" applyFill="1" applyBorder="1" applyAlignment="1">
      <alignment horizontal="right" vertical="center" wrapText="1"/>
    </xf>
    <xf numFmtId="0" fontId="4" fillId="0" borderId="5" xfId="0" applyFont="1" applyBorder="1" applyAlignment="1">
      <alignment horizontal="left" vertical="center" wrapText="1"/>
    </xf>
    <xf numFmtId="3" fontId="4" fillId="0" borderId="15" xfId="0" applyNumberFormat="1" applyFont="1" applyFill="1" applyBorder="1" applyAlignment="1">
      <alignment horizontal="right" vertical="center" wrapText="1"/>
    </xf>
    <xf numFmtId="3" fontId="4" fillId="0" borderId="16" xfId="0" applyNumberFormat="1" applyFont="1" applyFill="1" applyBorder="1" applyAlignment="1">
      <alignment horizontal="right" vertical="center" wrapText="1"/>
    </xf>
    <xf numFmtId="3" fontId="4" fillId="0" borderId="29" xfId="0" applyNumberFormat="1" applyFont="1" applyFill="1" applyBorder="1" applyAlignment="1">
      <alignment horizontal="righ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30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12" fillId="0" borderId="0" xfId="0" applyFont="1" applyFill="1" applyAlignment="1">
      <alignment vertical="center" wrapText="1"/>
    </xf>
    <xf numFmtId="0" fontId="13" fillId="0" borderId="0" xfId="0" applyFont="1" applyFill="1" applyAlignment="1">
      <alignment vertical="center"/>
    </xf>
    <xf numFmtId="0" fontId="12" fillId="0" borderId="0" xfId="0" applyFont="1" applyFill="1" applyAlignment="1">
      <alignment horizontal="justify" vertical="center" wrapText="1"/>
    </xf>
    <xf numFmtId="0" fontId="4" fillId="0" borderId="9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53" xfId="0" applyFont="1" applyFill="1" applyBorder="1" applyAlignment="1">
      <alignment horizontal="left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58" xfId="0" applyFont="1" applyFill="1" applyBorder="1" applyAlignment="1">
      <alignment horizontal="center" vertical="center" wrapText="1"/>
    </xf>
    <xf numFmtId="0" fontId="4" fillId="0" borderId="0" xfId="0" applyFo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justify" vertical="center" wrapText="1"/>
    </xf>
    <xf numFmtId="0" fontId="4" fillId="0" borderId="5" xfId="0" applyFont="1" applyFill="1" applyBorder="1" applyAlignment="1">
      <alignment horizontal="justify" vertical="center" wrapText="1"/>
    </xf>
    <xf numFmtId="0" fontId="4" fillId="0" borderId="58" xfId="0" applyFont="1" applyFill="1" applyBorder="1" applyAlignment="1">
      <alignment horizontal="left" vertical="center" wrapText="1"/>
    </xf>
    <xf numFmtId="0" fontId="4" fillId="0" borderId="38" xfId="0" applyFont="1" applyFill="1" applyBorder="1" applyAlignment="1">
      <alignment horizontal="left" vertical="center" wrapText="1"/>
    </xf>
    <xf numFmtId="0" fontId="13" fillId="0" borderId="0" xfId="0" applyFont="1" applyFill="1" applyAlignment="1">
      <alignment horizontal="justify" vertical="center"/>
    </xf>
    <xf numFmtId="0" fontId="4" fillId="0" borderId="46" xfId="0" applyFont="1" applyFill="1" applyBorder="1" applyAlignment="1">
      <alignment horizontal="left" vertical="center"/>
    </xf>
    <xf numFmtId="0" fontId="4" fillId="0" borderId="33" xfId="0" applyFont="1" applyFill="1" applyBorder="1" applyAlignment="1">
      <alignment horizontal="left" vertical="center"/>
    </xf>
    <xf numFmtId="0" fontId="4" fillId="0" borderId="40" xfId="0" applyFont="1" applyFill="1" applyBorder="1" applyAlignment="1">
      <alignment horizontal="left" vertical="center"/>
    </xf>
    <xf numFmtId="0" fontId="4" fillId="0" borderId="40" xfId="0" applyFont="1" applyFill="1" applyBorder="1" applyAlignment="1">
      <alignment horizontal="center" vertical="center" wrapText="1"/>
    </xf>
    <xf numFmtId="0" fontId="4" fillId="0" borderId="79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14" fillId="0" borderId="26" xfId="0" applyFont="1" applyFill="1" applyBorder="1" applyAlignment="1">
      <alignment horizontal="justify" vertical="center" wrapText="1"/>
    </xf>
    <xf numFmtId="0" fontId="4" fillId="0" borderId="0" xfId="0" applyFont="1" applyFill="1" applyAlignment="1">
      <alignment horizontal="justify" vertical="center"/>
    </xf>
    <xf numFmtId="0" fontId="4" fillId="0" borderId="32" xfId="0" applyFont="1" applyFill="1" applyBorder="1" applyAlignment="1">
      <alignment horizontal="center" vertical="center"/>
    </xf>
    <xf numFmtId="0" fontId="4" fillId="0" borderId="30" xfId="0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left" vertical="center"/>
    </xf>
    <xf numFmtId="0" fontId="4" fillId="0" borderId="17" xfId="0" applyFont="1" applyFill="1" applyBorder="1" applyAlignment="1">
      <alignment horizontal="center" vertical="center" wrapText="1"/>
    </xf>
    <xf numFmtId="0" fontId="4" fillId="0" borderId="32" xfId="0" applyFont="1" applyFill="1" applyBorder="1" applyAlignment="1">
      <alignment horizontal="center" vertical="center" wrapText="1"/>
    </xf>
    <xf numFmtId="0" fontId="17" fillId="0" borderId="33" xfId="0" applyFont="1" applyFill="1" applyBorder="1" applyAlignment="1">
      <alignment horizontal="center" vertical="center" wrapText="1"/>
    </xf>
    <xf numFmtId="0" fontId="17" fillId="0" borderId="33" xfId="0" applyFont="1" applyFill="1" applyBorder="1" applyAlignment="1">
      <alignment horizontal="right" vertical="center" wrapText="1"/>
    </xf>
    <xf numFmtId="3" fontId="4" fillId="0" borderId="24" xfId="0" applyNumberFormat="1" applyFont="1" applyFill="1" applyBorder="1" applyAlignment="1">
      <alignment horizontal="right" vertical="center" wrapText="1"/>
    </xf>
    <xf numFmtId="0" fontId="1" fillId="2" borderId="0" xfId="0" applyFont="1" applyFill="1">
      <alignment vertical="center"/>
    </xf>
    <xf numFmtId="3" fontId="4" fillId="0" borderId="6" xfId="0" applyNumberFormat="1" applyFont="1" applyFill="1" applyBorder="1" applyAlignment="1">
      <alignment horizontal="right" vertical="center" wrapText="1"/>
    </xf>
    <xf numFmtId="3" fontId="4" fillId="0" borderId="8" xfId="0" applyNumberFormat="1" applyFont="1" applyFill="1" applyBorder="1" applyAlignment="1">
      <alignment horizontal="right" vertical="center" wrapText="1"/>
    </xf>
    <xf numFmtId="0" fontId="4" fillId="0" borderId="0" xfId="0" applyFont="1" applyFill="1" applyAlignment="1">
      <alignment horizontal="right" vertical="center"/>
    </xf>
    <xf numFmtId="0" fontId="4" fillId="0" borderId="42" xfId="0" applyFont="1" applyFill="1" applyBorder="1" applyAlignment="1">
      <alignment horizontal="center" vertical="center" wrapText="1"/>
    </xf>
    <xf numFmtId="0" fontId="4" fillId="0" borderId="41" xfId="0" applyFont="1" applyFill="1" applyBorder="1" applyAlignment="1">
      <alignment horizontal="center" vertical="center" wrapText="1"/>
    </xf>
    <xf numFmtId="0" fontId="4" fillId="0" borderId="23" xfId="0" applyFont="1" applyFill="1" applyBorder="1" applyAlignment="1">
      <alignment horizontal="justify" vertical="center" wrapText="1"/>
    </xf>
    <xf numFmtId="0" fontId="4" fillId="0" borderId="39" xfId="0" applyFont="1" applyFill="1" applyBorder="1" applyAlignment="1">
      <alignment horizontal="justify" vertical="center" wrapText="1"/>
    </xf>
    <xf numFmtId="0" fontId="4" fillId="0" borderId="11" xfId="0" applyFont="1" applyFill="1" applyBorder="1" applyAlignment="1">
      <alignment horizontal="justify" vertical="center" wrapText="1"/>
    </xf>
    <xf numFmtId="0" fontId="4" fillId="0" borderId="46" xfId="0" applyFont="1" applyFill="1" applyBorder="1" applyAlignment="1">
      <alignment horizontal="justify" vertical="center" wrapText="1"/>
    </xf>
    <xf numFmtId="0" fontId="4" fillId="0" borderId="47" xfId="0" applyFont="1" applyFill="1" applyBorder="1" applyAlignment="1">
      <alignment horizontal="center" vertical="center" wrapText="1"/>
    </xf>
    <xf numFmtId="0" fontId="1" fillId="0" borderId="51" xfId="0" applyFont="1" applyFill="1" applyBorder="1" applyAlignment="1">
      <alignment vertical="center" wrapText="1"/>
    </xf>
    <xf numFmtId="0" fontId="4" fillId="0" borderId="50" xfId="0" applyFont="1" applyFill="1" applyBorder="1" applyAlignment="1">
      <alignment horizontal="justify" vertical="center" wrapText="1"/>
    </xf>
    <xf numFmtId="0" fontId="4" fillId="0" borderId="49" xfId="0" applyFont="1" applyFill="1" applyBorder="1" applyAlignment="1">
      <alignment horizontal="justify" vertical="center" wrapText="1"/>
    </xf>
    <xf numFmtId="0" fontId="4" fillId="0" borderId="48" xfId="0" applyFont="1" applyFill="1" applyBorder="1" applyAlignment="1">
      <alignment horizontal="justify" vertical="center" wrapText="1"/>
    </xf>
    <xf numFmtId="0" fontId="4" fillId="0" borderId="27" xfId="0" applyFont="1" applyFill="1" applyBorder="1" applyAlignment="1">
      <alignment horizontal="center" vertical="center" wrapText="1"/>
    </xf>
    <xf numFmtId="0" fontId="4" fillId="0" borderId="29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left" vertical="center" wrapText="1"/>
    </xf>
    <xf numFmtId="0" fontId="4" fillId="0" borderId="14" xfId="0" applyFont="1" applyFill="1" applyBorder="1" applyAlignment="1">
      <alignment horizontal="left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3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14" fillId="0" borderId="27" xfId="0" applyFont="1" applyFill="1" applyBorder="1" applyAlignment="1">
      <alignment horizontal="right" vertical="center" wrapText="1"/>
    </xf>
    <xf numFmtId="0" fontId="14" fillId="0" borderId="21" xfId="0" applyFont="1" applyFill="1" applyBorder="1" applyAlignment="1">
      <alignment horizontal="right" vertical="center" wrapText="1"/>
    </xf>
    <xf numFmtId="0" fontId="14" fillId="0" borderId="17" xfId="0" applyFont="1" applyFill="1" applyBorder="1" applyAlignment="1">
      <alignment horizontal="right" vertical="center" wrapText="1"/>
    </xf>
    <xf numFmtId="0" fontId="14" fillId="0" borderId="15" xfId="0" applyFont="1" applyFill="1" applyBorder="1" applyAlignment="1">
      <alignment horizontal="right" vertical="center" wrapText="1"/>
    </xf>
    <xf numFmtId="0" fontId="19" fillId="0" borderId="0" xfId="0" applyFont="1" applyFill="1" applyAlignment="1">
      <alignment horizontal="left" vertical="center"/>
    </xf>
    <xf numFmtId="3" fontId="4" fillId="0" borderId="39" xfId="0" applyNumberFormat="1" applyFont="1" applyFill="1" applyBorder="1" applyAlignment="1">
      <alignment horizontal="right" vertical="center" wrapText="1"/>
    </xf>
    <xf numFmtId="0" fontId="4" fillId="0" borderId="40" xfId="0" applyNumberFormat="1" applyFont="1" applyFill="1" applyBorder="1" applyAlignment="1">
      <alignment horizontal="center" vertical="center" wrapText="1"/>
    </xf>
    <xf numFmtId="3" fontId="4" fillId="0" borderId="0" xfId="0" applyNumberFormat="1" applyFont="1" applyFill="1">
      <alignment vertical="center"/>
    </xf>
    <xf numFmtId="3" fontId="4" fillId="0" borderId="17" xfId="0" applyNumberFormat="1" applyFont="1" applyFill="1" applyBorder="1" applyAlignment="1">
      <alignment horizontal="right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64" xfId="0" applyFont="1" applyFill="1" applyBorder="1" applyAlignment="1">
      <alignment horizontal="center" vertical="center" wrapText="1"/>
    </xf>
    <xf numFmtId="0" fontId="14" fillId="0" borderId="31" xfId="0" applyFont="1" applyFill="1" applyBorder="1" applyAlignment="1">
      <alignment horizontal="center" vertical="center" wrapText="1"/>
    </xf>
    <xf numFmtId="0" fontId="14" fillId="0" borderId="61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53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14" fillId="0" borderId="7" xfId="0" applyFont="1" applyFill="1" applyBorder="1" applyAlignment="1">
      <alignment horizontal="center" vertical="center" wrapText="1"/>
    </xf>
    <xf numFmtId="181" fontId="4" fillId="0" borderId="0" xfId="0" applyNumberFormat="1" applyFont="1" applyFill="1">
      <alignment vertical="center"/>
    </xf>
    <xf numFmtId="0" fontId="4" fillId="0" borderId="34" xfId="0" applyFont="1" applyFill="1" applyBorder="1" applyAlignment="1">
      <alignment horizontal="center" vertical="center" wrapText="1"/>
    </xf>
    <xf numFmtId="3" fontId="18" fillId="0" borderId="53" xfId="0" applyNumberFormat="1" applyFont="1" applyFill="1" applyBorder="1" applyAlignment="1">
      <alignment horizontal="right" vertical="center" wrapText="1"/>
    </xf>
    <xf numFmtId="0" fontId="20" fillId="0" borderId="0" xfId="0" applyFont="1" applyFill="1">
      <alignment vertical="center"/>
    </xf>
    <xf numFmtId="0" fontId="20" fillId="0" borderId="58" xfId="0" applyFont="1" applyFill="1" applyBorder="1">
      <alignment vertical="center"/>
    </xf>
    <xf numFmtId="0" fontId="20" fillId="0" borderId="0" xfId="0" applyFont="1" applyFill="1" applyBorder="1">
      <alignment vertical="center"/>
    </xf>
    <xf numFmtId="3" fontId="20" fillId="0" borderId="0" xfId="0" applyNumberFormat="1" applyFont="1" applyFill="1">
      <alignment vertical="center"/>
    </xf>
    <xf numFmtId="180" fontId="4" fillId="0" borderId="0" xfId="0" applyNumberFormat="1" applyFont="1" applyFill="1">
      <alignment vertical="center"/>
    </xf>
    <xf numFmtId="0" fontId="13" fillId="0" borderId="0" xfId="0" applyFont="1" applyFill="1" applyBorder="1" applyAlignment="1">
      <alignment vertical="center"/>
    </xf>
    <xf numFmtId="0" fontId="4" fillId="0" borderId="2" xfId="0" applyFont="1" applyFill="1" applyBorder="1" applyAlignment="1">
      <alignment horizontal="right" vertical="center" wrapText="1"/>
    </xf>
    <xf numFmtId="0" fontId="14" fillId="0" borderId="0" xfId="0" applyFont="1">
      <alignment vertical="center"/>
    </xf>
    <xf numFmtId="0" fontId="21" fillId="0" borderId="12" xfId="0" applyFont="1" applyFill="1" applyBorder="1" applyAlignment="1">
      <alignment horizontal="center" vertical="center" wrapText="1"/>
    </xf>
    <xf numFmtId="0" fontId="13" fillId="0" borderId="32" xfId="0" applyFont="1" applyFill="1" applyBorder="1" applyAlignment="1">
      <alignment horizontal="center" vertical="center" wrapText="1"/>
    </xf>
    <xf numFmtId="0" fontId="13" fillId="0" borderId="31" xfId="0" applyFont="1" applyFill="1" applyBorder="1" applyAlignment="1">
      <alignment horizontal="center" vertical="center" wrapText="1"/>
    </xf>
    <xf numFmtId="0" fontId="13" fillId="0" borderId="64" xfId="0" applyFont="1" applyFill="1" applyBorder="1" applyAlignment="1">
      <alignment horizontal="center" vertical="center" wrapText="1"/>
    </xf>
    <xf numFmtId="0" fontId="13" fillId="0" borderId="61" xfId="0" applyFont="1" applyFill="1" applyBorder="1" applyAlignment="1">
      <alignment horizontal="center" vertical="center" wrapText="1"/>
    </xf>
    <xf numFmtId="0" fontId="13" fillId="0" borderId="32" xfId="0" applyFont="1" applyBorder="1" applyAlignment="1">
      <alignment horizontal="center" vertical="center"/>
    </xf>
    <xf numFmtId="0" fontId="13" fillId="0" borderId="30" xfId="0" applyFont="1" applyBorder="1">
      <alignment vertical="center"/>
    </xf>
    <xf numFmtId="3" fontId="4" fillId="0" borderId="5" xfId="0" applyNumberFormat="1" applyFont="1" applyFill="1" applyBorder="1" applyAlignment="1">
      <alignment horizontal="right" vertical="center" wrapText="1"/>
    </xf>
    <xf numFmtId="0" fontId="14" fillId="0" borderId="0" xfId="0" applyFont="1" applyFill="1" applyAlignment="1">
      <alignment horizontal="left" vertical="center"/>
    </xf>
    <xf numFmtId="178" fontId="4" fillId="0" borderId="32" xfId="0" applyNumberFormat="1" applyFont="1" applyFill="1" applyBorder="1" applyAlignment="1">
      <alignment vertical="center"/>
    </xf>
    <xf numFmtId="178" fontId="4" fillId="0" borderId="31" xfId="0" applyNumberFormat="1" applyFont="1" applyFill="1" applyBorder="1" applyAlignment="1">
      <alignment vertical="center"/>
    </xf>
    <xf numFmtId="178" fontId="4" fillId="0" borderId="1" xfId="0" applyNumberFormat="1" applyFont="1" applyFill="1" applyBorder="1" applyAlignment="1">
      <alignment vertical="center"/>
    </xf>
    <xf numFmtId="178" fontId="4" fillId="0" borderId="26" xfId="0" applyNumberFormat="1" applyFont="1" applyFill="1" applyBorder="1" applyAlignment="1">
      <alignment vertical="center"/>
    </xf>
    <xf numFmtId="0" fontId="23" fillId="0" borderId="0" xfId="0" applyFont="1" applyFill="1">
      <alignment vertical="center"/>
    </xf>
    <xf numFmtId="0" fontId="4" fillId="0" borderId="1" xfId="0" applyFont="1" applyFill="1" applyBorder="1">
      <alignment vertical="center"/>
    </xf>
    <xf numFmtId="0" fontId="4" fillId="0" borderId="64" xfId="0" applyFont="1" applyFill="1" applyBorder="1" applyAlignment="1">
      <alignment horizontal="center" vertical="center"/>
    </xf>
    <xf numFmtId="0" fontId="4" fillId="0" borderId="30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/>
    </xf>
    <xf numFmtId="0" fontId="4" fillId="0" borderId="51" xfId="0" applyFont="1" applyFill="1" applyBorder="1" applyAlignment="1">
      <alignment horizontal="right" vertical="center"/>
    </xf>
    <xf numFmtId="0" fontId="4" fillId="0" borderId="27" xfId="0" applyFont="1" applyBorder="1" applyAlignment="1">
      <alignment horizontal="right" vertical="center" wrapText="1"/>
    </xf>
    <xf numFmtId="3" fontId="4" fillId="0" borderId="21" xfId="0" applyNumberFormat="1" applyFont="1" applyBorder="1" applyAlignment="1">
      <alignment horizontal="right" vertical="center" wrapText="1"/>
    </xf>
    <xf numFmtId="0" fontId="4" fillId="0" borderId="17" xfId="0" applyFont="1" applyBorder="1" applyAlignment="1">
      <alignment horizontal="right" vertical="center" wrapText="1"/>
    </xf>
    <xf numFmtId="0" fontId="4" fillId="0" borderId="15" xfId="0" applyFont="1" applyBorder="1" applyAlignment="1">
      <alignment horizontal="right" vertical="center" wrapText="1"/>
    </xf>
    <xf numFmtId="0" fontId="4" fillId="0" borderId="25" xfId="0" applyFont="1" applyBorder="1" applyAlignment="1">
      <alignment horizontal="right" vertical="center" wrapText="1"/>
    </xf>
    <xf numFmtId="3" fontId="4" fillId="0" borderId="24" xfId="0" applyNumberFormat="1" applyFont="1" applyBorder="1" applyAlignment="1">
      <alignment horizontal="right" vertical="center" wrapText="1"/>
    </xf>
    <xf numFmtId="0" fontId="4" fillId="0" borderId="0" xfId="0" applyFont="1" applyAlignment="1">
      <alignment horizontal="right" vertical="center"/>
    </xf>
    <xf numFmtId="0" fontId="4" fillId="0" borderId="53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35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7" xfId="0" applyFont="1" applyFill="1" applyBorder="1" applyAlignment="1">
      <alignment horizontal="center" vertical="center" wrapText="1"/>
    </xf>
    <xf numFmtId="0" fontId="4" fillId="0" borderId="26" xfId="0" applyFont="1" applyFill="1" applyBorder="1" applyAlignment="1">
      <alignment horizontal="center" vertical="center" wrapText="1"/>
    </xf>
    <xf numFmtId="0" fontId="4" fillId="0" borderId="43" xfId="0" applyFont="1" applyFill="1" applyBorder="1" applyAlignment="1">
      <alignment horizontal="center" vertical="center" wrapText="1"/>
    </xf>
    <xf numFmtId="0" fontId="4" fillId="0" borderId="59" xfId="0" applyFont="1" applyFill="1" applyBorder="1" applyAlignment="1">
      <alignment horizontal="center" vertical="center" wrapText="1"/>
    </xf>
    <xf numFmtId="0" fontId="4" fillId="0" borderId="87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justify" vertical="center"/>
    </xf>
    <xf numFmtId="0" fontId="1" fillId="0" borderId="0" xfId="0" applyFont="1" applyFill="1" applyAlignment="1">
      <alignment horizontal="justify"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vertical="center"/>
    </xf>
    <xf numFmtId="0" fontId="4" fillId="0" borderId="0" xfId="0" applyFont="1" applyFill="1">
      <alignment vertical="center"/>
    </xf>
    <xf numFmtId="0" fontId="1" fillId="0" borderId="0" xfId="0" applyFont="1" applyFill="1" applyAlignment="1">
      <alignment horizontal="left" vertical="center"/>
    </xf>
    <xf numFmtId="0" fontId="4" fillId="0" borderId="23" xfId="0" applyFont="1" applyFill="1" applyBorder="1" applyAlignment="1">
      <alignment horizontal="center" vertical="center" wrapText="1"/>
    </xf>
    <xf numFmtId="0" fontId="4" fillId="0" borderId="39" xfId="0" applyFont="1" applyFill="1" applyBorder="1" applyAlignment="1">
      <alignment horizontal="center" vertical="center" wrapText="1"/>
    </xf>
    <xf numFmtId="0" fontId="4" fillId="0" borderId="38" xfId="0" applyFont="1" applyFill="1" applyBorder="1" applyAlignment="1">
      <alignment horizontal="center" vertical="center" wrapText="1"/>
    </xf>
    <xf numFmtId="3" fontId="4" fillId="0" borderId="4" xfId="0" applyNumberFormat="1" applyFont="1" applyFill="1" applyBorder="1" applyAlignment="1">
      <alignment horizontal="right" vertical="center" wrapText="1"/>
    </xf>
    <xf numFmtId="0" fontId="4" fillId="0" borderId="7" xfId="0" applyFont="1" applyFill="1" applyBorder="1" applyAlignment="1">
      <alignment horizontal="justify" vertical="center" wrapText="1"/>
    </xf>
    <xf numFmtId="0" fontId="4" fillId="0" borderId="26" xfId="0" applyFont="1" applyFill="1" applyBorder="1" applyAlignment="1">
      <alignment horizontal="justify" vertical="center" wrapText="1"/>
    </xf>
    <xf numFmtId="3" fontId="4" fillId="0" borderId="11" xfId="0" applyNumberFormat="1" applyFont="1" applyFill="1" applyBorder="1" applyAlignment="1">
      <alignment horizontal="right" vertical="center" wrapText="1"/>
    </xf>
    <xf numFmtId="0" fontId="25" fillId="0" borderId="0" xfId="0" applyFont="1">
      <alignment vertical="center"/>
    </xf>
    <xf numFmtId="0" fontId="4" fillId="0" borderId="27" xfId="0" applyFont="1" applyFill="1" applyBorder="1" applyAlignment="1">
      <alignment horizontal="right" vertical="center" wrapText="1"/>
    </xf>
    <xf numFmtId="3" fontId="4" fillId="0" borderId="21" xfId="0" applyNumberFormat="1" applyFont="1" applyFill="1" applyBorder="1" applyAlignment="1">
      <alignment horizontal="right" vertical="center" wrapText="1"/>
    </xf>
    <xf numFmtId="0" fontId="4" fillId="0" borderId="25" xfId="0" applyFont="1" applyFill="1" applyBorder="1" applyAlignment="1">
      <alignment horizontal="right" vertical="center" wrapText="1"/>
    </xf>
    <xf numFmtId="0" fontId="26" fillId="0" borderId="0" xfId="0" applyFont="1" applyAlignment="1">
      <alignment horizontal="justify" vertical="center"/>
    </xf>
    <xf numFmtId="0" fontId="25" fillId="0" borderId="0" xfId="0" applyFont="1" applyAlignment="1">
      <alignment horizontal="justify" vertical="center"/>
    </xf>
    <xf numFmtId="0" fontId="4" fillId="0" borderId="3" xfId="0" applyFont="1" applyBorder="1" applyAlignment="1">
      <alignment horizontal="justify" vertical="center" wrapText="1"/>
    </xf>
    <xf numFmtId="0" fontId="4" fillId="0" borderId="5" xfId="0" applyFont="1" applyBorder="1" applyAlignment="1">
      <alignment horizontal="justify" vertical="center" wrapText="1"/>
    </xf>
    <xf numFmtId="0" fontId="4" fillId="0" borderId="5" xfId="0" applyFont="1" applyBorder="1" applyAlignment="1">
      <alignment horizontal="left" vertical="center"/>
    </xf>
    <xf numFmtId="0" fontId="4" fillId="0" borderId="26" xfId="0" applyFont="1" applyBorder="1" applyAlignment="1">
      <alignment horizontal="left" vertical="center" wrapText="1"/>
    </xf>
    <xf numFmtId="0" fontId="4" fillId="0" borderId="24" xfId="0" applyFont="1" applyBorder="1" applyAlignment="1">
      <alignment horizontal="right" vertical="center" wrapText="1"/>
    </xf>
    <xf numFmtId="3" fontId="14" fillId="0" borderId="27" xfId="0" applyNumberFormat="1" applyFont="1" applyFill="1" applyBorder="1" applyAlignment="1">
      <alignment horizontal="right" vertical="center" wrapText="1"/>
    </xf>
    <xf numFmtId="3" fontId="14" fillId="0" borderId="29" xfId="0" applyNumberFormat="1" applyFont="1" applyFill="1" applyBorder="1" applyAlignment="1">
      <alignment horizontal="right" vertical="center" wrapText="1"/>
    </xf>
    <xf numFmtId="3" fontId="14" fillId="0" borderId="21" xfId="0" applyNumberFormat="1" applyFont="1" applyFill="1" applyBorder="1" applyAlignment="1">
      <alignment horizontal="right" vertical="center" wrapText="1"/>
    </xf>
    <xf numFmtId="176" fontId="14" fillId="0" borderId="4" xfId="0" applyNumberFormat="1" applyFont="1" applyFill="1" applyBorder="1" applyAlignment="1">
      <alignment horizontal="right" vertical="center" wrapText="1"/>
    </xf>
    <xf numFmtId="177" fontId="4" fillId="0" borderId="0" xfId="0" applyNumberFormat="1" applyFont="1">
      <alignment vertical="center"/>
    </xf>
    <xf numFmtId="3" fontId="14" fillId="0" borderId="17" xfId="0" applyNumberFormat="1" applyFont="1" applyFill="1" applyBorder="1" applyAlignment="1">
      <alignment horizontal="right" vertical="center" wrapText="1"/>
    </xf>
    <xf numFmtId="3" fontId="14" fillId="0" borderId="16" xfId="0" applyNumberFormat="1" applyFont="1" applyFill="1" applyBorder="1" applyAlignment="1">
      <alignment horizontal="right" vertical="center" wrapText="1"/>
    </xf>
    <xf numFmtId="3" fontId="14" fillId="0" borderId="15" xfId="0" applyNumberFormat="1" applyFont="1" applyFill="1" applyBorder="1" applyAlignment="1">
      <alignment horizontal="right" vertical="center" wrapText="1"/>
    </xf>
    <xf numFmtId="176" fontId="14" fillId="0" borderId="6" xfId="0" applyNumberFormat="1" applyFont="1" applyFill="1" applyBorder="1" applyAlignment="1">
      <alignment horizontal="right" vertical="center" wrapText="1"/>
    </xf>
    <xf numFmtId="0" fontId="20" fillId="0" borderId="0" xfId="0" applyNumberFormat="1" applyFont="1" applyAlignment="1"/>
    <xf numFmtId="10" fontId="4" fillId="0" borderId="0" xfId="0" applyNumberFormat="1" applyFont="1" applyFill="1">
      <alignment vertical="center"/>
    </xf>
    <xf numFmtId="3" fontId="20" fillId="0" borderId="0" xfId="0" applyNumberFormat="1" applyFont="1" applyAlignment="1"/>
    <xf numFmtId="3" fontId="14" fillId="0" borderId="39" xfId="0" applyNumberFormat="1" applyFont="1" applyFill="1" applyBorder="1" applyAlignment="1">
      <alignment horizontal="right" vertical="center" wrapText="1"/>
    </xf>
    <xf numFmtId="3" fontId="14" fillId="0" borderId="49" xfId="0" applyNumberFormat="1" applyFont="1" applyFill="1" applyBorder="1" applyAlignment="1">
      <alignment horizontal="right" vertical="center" wrapText="1"/>
    </xf>
    <xf numFmtId="176" fontId="14" fillId="0" borderId="5" xfId="0" applyNumberFormat="1" applyFont="1" applyFill="1" applyBorder="1" applyAlignment="1">
      <alignment horizontal="right" vertical="center" wrapText="1"/>
    </xf>
    <xf numFmtId="3" fontId="14" fillId="0" borderId="25" xfId="0" applyNumberFormat="1" applyFont="1" applyFill="1" applyBorder="1" applyAlignment="1">
      <alignment horizontal="right" vertical="center" wrapText="1"/>
    </xf>
    <xf numFmtId="3" fontId="14" fillId="0" borderId="28" xfId="0" applyNumberFormat="1" applyFont="1" applyFill="1" applyBorder="1" applyAlignment="1">
      <alignment horizontal="right" vertical="center" wrapText="1"/>
    </xf>
    <xf numFmtId="3" fontId="14" fillId="0" borderId="24" xfId="0" applyNumberFormat="1" applyFont="1" applyFill="1" applyBorder="1" applyAlignment="1">
      <alignment horizontal="right" vertical="center" wrapText="1"/>
    </xf>
    <xf numFmtId="176" fontId="14" fillId="0" borderId="11" xfId="0" applyNumberFormat="1" applyFont="1" applyFill="1" applyBorder="1" applyAlignment="1">
      <alignment horizontal="right" vertical="center" wrapText="1"/>
    </xf>
    <xf numFmtId="3" fontId="14" fillId="0" borderId="23" xfId="0" applyNumberFormat="1" applyFont="1" applyFill="1" applyBorder="1" applyAlignment="1">
      <alignment horizontal="right" vertical="center" wrapText="1"/>
    </xf>
    <xf numFmtId="176" fontId="14" fillId="0" borderId="3" xfId="0" applyNumberFormat="1" applyFont="1" applyFill="1" applyBorder="1" applyAlignment="1">
      <alignment horizontal="right" vertical="center" wrapText="1"/>
    </xf>
    <xf numFmtId="176" fontId="14" fillId="0" borderId="57" xfId="0" applyNumberFormat="1" applyFont="1" applyFill="1" applyBorder="1" applyAlignment="1">
      <alignment horizontal="right" vertical="center" wrapText="1"/>
    </xf>
    <xf numFmtId="0" fontId="14" fillId="0" borderId="16" xfId="0" applyFont="1" applyFill="1" applyBorder="1" applyAlignment="1">
      <alignment horizontal="right" vertical="center" wrapText="1"/>
    </xf>
    <xf numFmtId="3" fontId="14" fillId="0" borderId="47" xfId="0" applyNumberFormat="1" applyFont="1" applyFill="1" applyBorder="1" applyAlignment="1">
      <alignment horizontal="right" vertical="center" wrapText="1"/>
    </xf>
    <xf numFmtId="3" fontId="14" fillId="0" borderId="61" xfId="0" applyNumberFormat="1" applyFont="1" applyFill="1" applyBorder="1" applyAlignment="1">
      <alignment horizontal="right" vertical="center" wrapText="1"/>
    </xf>
    <xf numFmtId="176" fontId="12" fillId="0" borderId="1" xfId="0" applyNumberFormat="1" applyFont="1" applyFill="1" applyBorder="1" applyAlignment="1">
      <alignment horizontal="right" vertical="center" wrapText="1"/>
    </xf>
    <xf numFmtId="3" fontId="14" fillId="0" borderId="4" xfId="0" applyNumberFormat="1" applyFont="1" applyFill="1" applyBorder="1" applyAlignment="1">
      <alignment horizontal="right" vertical="center" wrapText="1"/>
    </xf>
    <xf numFmtId="3" fontId="14" fillId="0" borderId="14" xfId="0" applyNumberFormat="1" applyFont="1" applyFill="1" applyBorder="1" applyAlignment="1">
      <alignment horizontal="right" vertical="center" wrapText="1"/>
    </xf>
    <xf numFmtId="0" fontId="14" fillId="0" borderId="12" xfId="0" applyFont="1" applyFill="1" applyBorder="1" applyAlignment="1">
      <alignment horizontal="right" vertical="center" wrapText="1"/>
    </xf>
    <xf numFmtId="3" fontId="14" fillId="0" borderId="10" xfId="0" applyNumberFormat="1" applyFont="1" applyFill="1" applyBorder="1" applyAlignment="1">
      <alignment horizontal="right" vertical="center" wrapText="1"/>
    </xf>
    <xf numFmtId="3" fontId="14" fillId="0" borderId="11" xfId="0" applyNumberFormat="1" applyFont="1" applyFill="1" applyBorder="1" applyAlignment="1">
      <alignment horizontal="right" vertical="center" wrapText="1"/>
    </xf>
    <xf numFmtId="176" fontId="14" fillId="0" borderId="21" xfId="0" applyNumberFormat="1" applyFont="1" applyFill="1" applyBorder="1" applyAlignment="1">
      <alignment horizontal="right" vertical="center" wrapText="1"/>
    </xf>
    <xf numFmtId="176" fontId="14" fillId="0" borderId="15" xfId="0" applyNumberFormat="1" applyFont="1" applyFill="1" applyBorder="1" applyAlignment="1">
      <alignment horizontal="right" vertical="center" wrapText="1"/>
    </xf>
    <xf numFmtId="176" fontId="14" fillId="0" borderId="12" xfId="0" applyNumberFormat="1" applyFont="1" applyFill="1" applyBorder="1" applyAlignment="1">
      <alignment horizontal="right" vertical="center" wrapText="1"/>
    </xf>
    <xf numFmtId="9" fontId="14" fillId="0" borderId="24" xfId="0" applyNumberFormat="1" applyFont="1" applyFill="1" applyBorder="1" applyAlignment="1">
      <alignment horizontal="right" vertical="center" wrapText="1"/>
    </xf>
    <xf numFmtId="0" fontId="14" fillId="0" borderId="0" xfId="0" applyFont="1" applyFill="1">
      <alignment vertical="center"/>
    </xf>
    <xf numFmtId="0" fontId="1" fillId="0" borderId="0" xfId="0" applyFont="1" applyFill="1" applyBorder="1" applyAlignment="1">
      <alignment vertical="center" wrapText="1"/>
    </xf>
    <xf numFmtId="0" fontId="27" fillId="0" borderId="3" xfId="0" applyFont="1" applyFill="1" applyBorder="1" applyAlignment="1">
      <alignment horizontal="right" vertical="center" wrapText="1"/>
    </xf>
    <xf numFmtId="0" fontId="27" fillId="0" borderId="4" xfId="0" applyFont="1" applyFill="1" applyBorder="1" applyAlignment="1">
      <alignment horizontal="right" vertical="center" wrapText="1"/>
    </xf>
    <xf numFmtId="0" fontId="27" fillId="0" borderId="5" xfId="0" applyFont="1" applyFill="1" applyBorder="1" applyAlignment="1">
      <alignment horizontal="right" vertical="center" wrapText="1"/>
    </xf>
    <xf numFmtId="3" fontId="27" fillId="0" borderId="6" xfId="0" applyNumberFormat="1" applyFont="1" applyFill="1" applyBorder="1" applyAlignment="1">
      <alignment horizontal="right" vertical="center" wrapText="1"/>
    </xf>
    <xf numFmtId="0" fontId="27" fillId="0" borderId="6" xfId="0" applyFont="1" applyFill="1" applyBorder="1" applyAlignment="1">
      <alignment horizontal="right" vertical="center" wrapText="1"/>
    </xf>
    <xf numFmtId="0" fontId="27" fillId="0" borderId="9" xfId="0" applyFont="1" applyFill="1" applyBorder="1" applyAlignment="1">
      <alignment horizontal="right" vertical="center" wrapText="1"/>
    </xf>
    <xf numFmtId="0" fontId="27" fillId="0" borderId="10" xfId="0" applyFont="1" applyFill="1" applyBorder="1" applyAlignment="1">
      <alignment horizontal="right" vertical="center" wrapText="1"/>
    </xf>
    <xf numFmtId="0" fontId="27" fillId="0" borderId="26" xfId="0" applyFont="1" applyFill="1" applyBorder="1" applyAlignment="1">
      <alignment horizontal="right" vertical="center" wrapText="1"/>
    </xf>
    <xf numFmtId="3" fontId="27" fillId="0" borderId="11" xfId="0" applyNumberFormat="1" applyFont="1" applyFill="1" applyBorder="1" applyAlignment="1">
      <alignment horizontal="right" vertical="center" wrapText="1"/>
    </xf>
    <xf numFmtId="0" fontId="4" fillId="0" borderId="26" xfId="0" applyFont="1" applyFill="1" applyBorder="1" applyAlignment="1">
      <alignment horizontal="left" vertical="center" wrapText="1"/>
    </xf>
    <xf numFmtId="3" fontId="4" fillId="0" borderId="25" xfId="0" applyNumberFormat="1" applyFont="1" applyFill="1" applyBorder="1" applyAlignment="1">
      <alignment horizontal="right" vertical="center" wrapText="1"/>
    </xf>
    <xf numFmtId="0" fontId="4" fillId="0" borderId="28" xfId="0" applyFont="1" applyFill="1" applyBorder="1" applyAlignment="1">
      <alignment horizontal="right" vertical="center" wrapText="1"/>
    </xf>
    <xf numFmtId="0" fontId="4" fillId="0" borderId="24" xfId="0" applyFont="1" applyFill="1" applyBorder="1" applyAlignment="1">
      <alignment horizontal="right" vertical="center" wrapText="1"/>
    </xf>
    <xf numFmtId="0" fontId="18" fillId="0" borderId="1" xfId="0" applyFont="1" applyFill="1" applyBorder="1" applyAlignment="1">
      <alignment horizontal="center" vertical="center" wrapText="1"/>
    </xf>
    <xf numFmtId="3" fontId="4" fillId="0" borderId="32" xfId="0" applyNumberFormat="1" applyFont="1" applyFill="1" applyBorder="1" applyAlignment="1">
      <alignment horizontal="right" vertical="center" wrapText="1"/>
    </xf>
    <xf numFmtId="3" fontId="4" fillId="0" borderId="31" xfId="0" applyNumberFormat="1" applyFont="1" applyFill="1" applyBorder="1" applyAlignment="1">
      <alignment horizontal="right" vertical="center" wrapText="1"/>
    </xf>
    <xf numFmtId="3" fontId="4" fillId="0" borderId="30" xfId="0" applyNumberFormat="1" applyFont="1" applyFill="1" applyBorder="1" applyAlignment="1">
      <alignment horizontal="right" vertical="center" wrapText="1"/>
    </xf>
    <xf numFmtId="3" fontId="4" fillId="0" borderId="2" xfId="0" applyNumberFormat="1" applyFont="1" applyFill="1" applyBorder="1" applyAlignment="1">
      <alignment horizontal="right" vertical="center" wrapText="1"/>
    </xf>
    <xf numFmtId="0" fontId="13" fillId="0" borderId="0" xfId="0" applyFont="1" applyFill="1" applyBorder="1" applyAlignment="1">
      <alignment horizontal="justify" vertical="center"/>
    </xf>
    <xf numFmtId="0" fontId="4" fillId="0" borderId="0" xfId="0" applyFont="1" applyFill="1" applyAlignment="1">
      <alignment vertical="center"/>
    </xf>
    <xf numFmtId="0" fontId="25" fillId="0" borderId="0" xfId="0" applyFont="1" applyFill="1" applyBorder="1" applyAlignment="1">
      <alignment horizontal="left" vertical="center" wrapText="1"/>
    </xf>
    <xf numFmtId="0" fontId="4" fillId="0" borderId="46" xfId="0" applyFont="1" applyFill="1" applyBorder="1">
      <alignment vertical="center"/>
    </xf>
    <xf numFmtId="0" fontId="4" fillId="0" borderId="46" xfId="0" applyFont="1" applyFill="1" applyBorder="1" applyAlignment="1">
      <alignment horizontal="left" vertical="center" wrapText="1"/>
    </xf>
    <xf numFmtId="0" fontId="4" fillId="0" borderId="37" xfId="0" applyFont="1" applyFill="1" applyBorder="1" applyAlignment="1">
      <alignment horizontal="justify" vertical="center"/>
    </xf>
    <xf numFmtId="0" fontId="4" fillId="0" borderId="23" xfId="0" applyFont="1" applyFill="1" applyBorder="1" applyAlignment="1">
      <alignment vertical="center"/>
    </xf>
    <xf numFmtId="0" fontId="4" fillId="0" borderId="3" xfId="0" applyFont="1" applyFill="1" applyBorder="1" applyAlignment="1">
      <alignment horizontal="right" vertical="center"/>
    </xf>
    <xf numFmtId="3" fontId="4" fillId="0" borderId="3" xfId="0" applyNumberFormat="1" applyFont="1" applyFill="1" applyBorder="1" applyAlignment="1">
      <alignment horizontal="right" vertical="center"/>
    </xf>
    <xf numFmtId="0" fontId="4" fillId="0" borderId="39" xfId="0" applyFont="1" applyFill="1" applyBorder="1" applyAlignment="1">
      <alignment vertical="center"/>
    </xf>
    <xf numFmtId="0" fontId="4" fillId="0" borderId="5" xfId="0" applyFont="1" applyFill="1" applyBorder="1" applyAlignment="1">
      <alignment horizontal="right" vertical="center"/>
    </xf>
    <xf numFmtId="3" fontId="4" fillId="0" borderId="5" xfId="0" applyNumberFormat="1" applyFont="1" applyFill="1" applyBorder="1" applyAlignment="1">
      <alignment horizontal="right" vertical="center"/>
    </xf>
    <xf numFmtId="0" fontId="4" fillId="0" borderId="38" xfId="0" applyFont="1" applyFill="1" applyBorder="1" applyAlignment="1">
      <alignment vertical="center"/>
    </xf>
    <xf numFmtId="0" fontId="4" fillId="0" borderId="9" xfId="0" applyFont="1" applyFill="1" applyBorder="1" applyAlignment="1">
      <alignment horizontal="right" vertical="center"/>
    </xf>
    <xf numFmtId="0" fontId="1" fillId="0" borderId="51" xfId="0" applyFont="1" applyFill="1" applyBorder="1" applyAlignment="1">
      <alignment horizontal="left" vertical="center"/>
    </xf>
    <xf numFmtId="0" fontId="28" fillId="0" borderId="25" xfId="0" applyFont="1" applyFill="1" applyBorder="1" applyAlignment="1">
      <alignment horizontal="right" vertical="center" wrapText="1"/>
    </xf>
    <xf numFmtId="0" fontId="28" fillId="0" borderId="28" xfId="0" applyFont="1" applyFill="1" applyBorder="1" applyAlignment="1">
      <alignment horizontal="right" vertical="center" wrapText="1"/>
    </xf>
    <xf numFmtId="0" fontId="28" fillId="0" borderId="24" xfId="0" applyFont="1" applyFill="1" applyBorder="1" applyAlignment="1">
      <alignment horizontal="right" vertical="center" wrapText="1"/>
    </xf>
    <xf numFmtId="3" fontId="28" fillId="0" borderId="11" xfId="0" applyNumberFormat="1" applyFont="1" applyFill="1" applyBorder="1" applyAlignment="1">
      <alignment horizontal="right" vertical="center" wrapText="1"/>
    </xf>
    <xf numFmtId="0" fontId="28" fillId="0" borderId="27" xfId="0" applyFont="1" applyFill="1" applyBorder="1" applyAlignment="1">
      <alignment horizontal="right" vertical="center" wrapText="1"/>
    </xf>
    <xf numFmtId="0" fontId="28" fillId="0" borderId="29" xfId="0" applyFont="1" applyFill="1" applyBorder="1" applyAlignment="1">
      <alignment horizontal="right" vertical="center" wrapText="1"/>
    </xf>
    <xf numFmtId="0" fontId="28" fillId="0" borderId="50" xfId="0" applyFont="1" applyFill="1" applyBorder="1" applyAlignment="1">
      <alignment horizontal="right" vertical="center" wrapText="1"/>
    </xf>
    <xf numFmtId="0" fontId="28" fillId="0" borderId="3" xfId="0" applyFont="1" applyFill="1" applyBorder="1" applyAlignment="1">
      <alignment horizontal="right" vertical="center" wrapText="1"/>
    </xf>
    <xf numFmtId="0" fontId="28" fillId="0" borderId="14" xfId="0" applyFont="1" applyFill="1" applyBorder="1" applyAlignment="1">
      <alignment horizontal="right" vertical="center" wrapText="1"/>
    </xf>
    <xf numFmtId="0" fontId="28" fillId="0" borderId="13" xfId="0" applyFont="1" applyFill="1" applyBorder="1" applyAlignment="1">
      <alignment horizontal="right" vertical="center" wrapText="1"/>
    </xf>
    <xf numFmtId="0" fontId="28" fillId="0" borderId="12" xfId="0" applyFont="1" applyFill="1" applyBorder="1" applyAlignment="1">
      <alignment horizontal="right" vertical="center" wrapText="1"/>
    </xf>
    <xf numFmtId="0" fontId="28" fillId="0" borderId="10" xfId="0" applyFont="1" applyFill="1" applyBorder="1" applyAlignment="1">
      <alignment horizontal="right" vertical="center" wrapText="1"/>
    </xf>
    <xf numFmtId="0" fontId="20" fillId="0" borderId="0" xfId="0" applyFont="1">
      <alignment vertical="center"/>
    </xf>
    <xf numFmtId="0" fontId="13" fillId="0" borderId="0" xfId="0" applyFont="1" applyFill="1">
      <alignment vertical="center"/>
    </xf>
    <xf numFmtId="3" fontId="4" fillId="0" borderId="56" xfId="0" applyNumberFormat="1" applyFont="1" applyFill="1" applyBorder="1" applyAlignment="1">
      <alignment horizontal="right" vertical="center" wrapText="1"/>
    </xf>
    <xf numFmtId="180" fontId="4" fillId="0" borderId="55" xfId="0" applyNumberFormat="1" applyFont="1" applyFill="1" applyBorder="1" applyAlignment="1">
      <alignment horizontal="right" vertical="center" wrapText="1"/>
    </xf>
    <xf numFmtId="38" fontId="4" fillId="0" borderId="16" xfId="1" applyFont="1" applyFill="1" applyBorder="1" applyAlignment="1">
      <alignment horizontal="right" vertical="center" wrapText="1"/>
    </xf>
    <xf numFmtId="180" fontId="4" fillId="0" borderId="15" xfId="0" applyNumberFormat="1" applyFont="1" applyFill="1" applyBorder="1" applyAlignment="1">
      <alignment horizontal="right" vertical="center" wrapText="1"/>
    </xf>
    <xf numFmtId="181" fontId="4" fillId="0" borderId="16" xfId="0" applyNumberFormat="1" applyFont="1" applyFill="1" applyBorder="1" applyAlignment="1">
      <alignment horizontal="right" vertical="center" wrapText="1"/>
    </xf>
    <xf numFmtId="3" fontId="4" fillId="0" borderId="13" xfId="0" applyNumberFormat="1" applyFont="1" applyFill="1" applyBorder="1" applyAlignment="1">
      <alignment horizontal="right" vertical="center" wrapText="1"/>
    </xf>
    <xf numFmtId="180" fontId="4" fillId="0" borderId="12" xfId="0" applyNumberFormat="1" applyFont="1" applyFill="1" applyBorder="1" applyAlignment="1">
      <alignment horizontal="right" vertical="center" wrapText="1"/>
    </xf>
    <xf numFmtId="3" fontId="4" fillId="0" borderId="64" xfId="0" applyNumberFormat="1" applyFont="1" applyFill="1" applyBorder="1" applyAlignment="1">
      <alignment horizontal="right" vertical="center" wrapText="1"/>
    </xf>
    <xf numFmtId="180" fontId="4" fillId="0" borderId="30" xfId="0" applyNumberFormat="1" applyFont="1" applyFill="1" applyBorder="1" applyAlignment="1">
      <alignment horizontal="right" vertical="center" wrapText="1"/>
    </xf>
    <xf numFmtId="0" fontId="1" fillId="0" borderId="0" xfId="0" applyFont="1" applyFill="1" applyBorder="1" applyAlignment="1">
      <alignment horizontal="justify" vertical="center"/>
    </xf>
    <xf numFmtId="0" fontId="4" fillId="0" borderId="23" xfId="0" applyFont="1" applyFill="1" applyBorder="1" applyAlignment="1">
      <alignment horizontal="left" vertical="center" wrapText="1"/>
    </xf>
    <xf numFmtId="0" fontId="18" fillId="0" borderId="27" xfId="0" applyFont="1" applyFill="1" applyBorder="1" applyAlignment="1">
      <alignment horizontal="right" vertical="center"/>
    </xf>
    <xf numFmtId="0" fontId="18" fillId="0" borderId="29" xfId="0" applyFont="1" applyFill="1" applyBorder="1" applyAlignment="1">
      <alignment horizontal="right" vertical="center"/>
    </xf>
    <xf numFmtId="0" fontId="18" fillId="0" borderId="21" xfId="0" applyFont="1" applyFill="1" applyBorder="1" applyAlignment="1">
      <alignment horizontal="right" vertical="center"/>
    </xf>
    <xf numFmtId="0" fontId="18" fillId="0" borderId="3" xfId="0" applyNumberFormat="1" applyFont="1" applyFill="1" applyBorder="1" applyAlignment="1">
      <alignment horizontal="right" vertical="center"/>
    </xf>
    <xf numFmtId="0" fontId="4" fillId="0" borderId="54" xfId="0" applyFont="1" applyFill="1" applyBorder="1" applyAlignment="1">
      <alignment horizontal="left" vertical="center" wrapText="1"/>
    </xf>
    <xf numFmtId="0" fontId="18" fillId="0" borderId="59" xfId="0" applyFont="1" applyFill="1" applyBorder="1" applyAlignment="1">
      <alignment horizontal="right" vertical="center"/>
    </xf>
    <xf numFmtId="0" fontId="18" fillId="0" borderId="56" xfId="0" applyFont="1" applyFill="1" applyBorder="1" applyAlignment="1">
      <alignment horizontal="right" vertical="center"/>
    </xf>
    <xf numFmtId="0" fontId="18" fillId="0" borderId="55" xfId="0" applyFont="1" applyFill="1" applyBorder="1" applyAlignment="1">
      <alignment horizontal="right" vertical="center"/>
    </xf>
    <xf numFmtId="0" fontId="18" fillId="0" borderId="5" xfId="0" applyNumberFormat="1" applyFont="1" applyFill="1" applyBorder="1" applyAlignment="1">
      <alignment horizontal="right" vertical="center"/>
    </xf>
    <xf numFmtId="0" fontId="4" fillId="0" borderId="39" xfId="0" applyFont="1" applyFill="1" applyBorder="1" applyAlignment="1">
      <alignment horizontal="left" vertical="center" wrapText="1"/>
    </xf>
    <xf numFmtId="0" fontId="18" fillId="0" borderId="17" xfId="0" applyFont="1" applyFill="1" applyBorder="1" applyAlignment="1">
      <alignment horizontal="right" vertical="center"/>
    </xf>
    <xf numFmtId="0" fontId="18" fillId="0" borderId="16" xfId="0" applyFont="1" applyFill="1" applyBorder="1" applyAlignment="1">
      <alignment horizontal="right" vertical="center"/>
    </xf>
    <xf numFmtId="0" fontId="18" fillId="0" borderId="15" xfId="0" applyFont="1" applyFill="1" applyBorder="1" applyAlignment="1">
      <alignment horizontal="right" vertical="center"/>
    </xf>
    <xf numFmtId="3" fontId="18" fillId="0" borderId="5" xfId="0" applyNumberFormat="1" applyFont="1" applyFill="1" applyBorder="1" applyAlignment="1">
      <alignment horizontal="right" vertical="center"/>
    </xf>
    <xf numFmtId="0" fontId="4" fillId="0" borderId="20" xfId="0" applyFont="1" applyFill="1" applyBorder="1" applyAlignment="1">
      <alignment horizontal="left" vertical="center" wrapText="1"/>
    </xf>
    <xf numFmtId="0" fontId="18" fillId="0" borderId="87" xfId="0" applyFont="1" applyFill="1" applyBorder="1" applyAlignment="1">
      <alignment horizontal="right" vertical="center"/>
    </xf>
    <xf numFmtId="0" fontId="18" fillId="0" borderId="86" xfId="0" applyFont="1" applyFill="1" applyBorder="1" applyAlignment="1">
      <alignment horizontal="right" vertical="center"/>
    </xf>
    <xf numFmtId="0" fontId="18" fillId="0" borderId="18" xfId="0" applyFont="1" applyFill="1" applyBorder="1" applyAlignment="1">
      <alignment horizontal="right" vertical="center"/>
    </xf>
    <xf numFmtId="0" fontId="18" fillId="0" borderId="14" xfId="0" applyFont="1" applyFill="1" applyBorder="1" applyAlignment="1">
      <alignment horizontal="right" vertical="center"/>
    </xf>
    <xf numFmtId="0" fontId="18" fillId="0" borderId="13" xfId="0" applyFont="1" applyFill="1" applyBorder="1" applyAlignment="1">
      <alignment horizontal="right" vertical="center"/>
    </xf>
    <xf numFmtId="0" fontId="18" fillId="0" borderId="12" xfId="0" applyFont="1" applyFill="1" applyBorder="1" applyAlignment="1">
      <alignment horizontal="right" vertical="center"/>
    </xf>
    <xf numFmtId="38" fontId="18" fillId="0" borderId="9" xfId="1" applyFont="1" applyFill="1" applyBorder="1" applyAlignment="1">
      <alignment horizontal="right" vertical="center"/>
    </xf>
    <xf numFmtId="0" fontId="14" fillId="0" borderId="33" xfId="0" applyFont="1" applyFill="1" applyBorder="1" applyAlignment="1">
      <alignment vertical="center"/>
    </xf>
    <xf numFmtId="0" fontId="19" fillId="0" borderId="0" xfId="0" applyFont="1" applyFill="1" applyAlignment="1">
      <alignment horizontal="justify" vertical="center"/>
    </xf>
    <xf numFmtId="0" fontId="4" fillId="0" borderId="29" xfId="0" applyFont="1" applyFill="1" applyBorder="1" applyAlignment="1">
      <alignment horizontal="right" vertical="center" wrapText="1"/>
    </xf>
    <xf numFmtId="0" fontId="4" fillId="0" borderId="21" xfId="0" applyFont="1" applyFill="1" applyBorder="1" applyAlignment="1">
      <alignment horizontal="right" vertical="center" wrapText="1"/>
    </xf>
    <xf numFmtId="0" fontId="4" fillId="0" borderId="4" xfId="0" applyFont="1" applyFill="1" applyBorder="1" applyAlignment="1">
      <alignment horizontal="right" vertical="center" wrapText="1"/>
    </xf>
    <xf numFmtId="3" fontId="4" fillId="0" borderId="10" xfId="0" applyNumberFormat="1" applyFont="1" applyFill="1" applyBorder="1" applyAlignment="1">
      <alignment horizontal="right" vertical="center" wrapText="1"/>
    </xf>
    <xf numFmtId="0" fontId="4" fillId="0" borderId="50" xfId="0" applyFont="1" applyFill="1" applyBorder="1" applyAlignment="1">
      <alignment horizontal="center" vertical="center" wrapText="1"/>
    </xf>
    <xf numFmtId="38" fontId="4" fillId="0" borderId="27" xfId="1" applyFont="1" applyFill="1" applyBorder="1" applyAlignment="1">
      <alignment horizontal="right" vertical="center"/>
    </xf>
    <xf numFmtId="38" fontId="4" fillId="0" borderId="29" xfId="1" applyFont="1" applyFill="1" applyBorder="1" applyAlignment="1">
      <alignment horizontal="right" vertical="center"/>
    </xf>
    <xf numFmtId="38" fontId="4" fillId="0" borderId="50" xfId="1" applyFont="1" applyFill="1" applyBorder="1" applyAlignment="1">
      <alignment horizontal="right" vertical="center"/>
    </xf>
    <xf numFmtId="38" fontId="4" fillId="0" borderId="37" xfId="1" applyFont="1" applyFill="1" applyBorder="1" applyAlignment="1">
      <alignment horizontal="right" vertical="center"/>
    </xf>
    <xf numFmtId="0" fontId="4" fillId="0" borderId="49" xfId="0" applyFont="1" applyFill="1" applyBorder="1" applyAlignment="1">
      <alignment horizontal="center" vertical="center" wrapText="1"/>
    </xf>
    <xf numFmtId="38" fontId="4" fillId="0" borderId="17" xfId="1" applyFont="1" applyFill="1" applyBorder="1" applyAlignment="1">
      <alignment horizontal="right" vertical="center"/>
    </xf>
    <xf numFmtId="38" fontId="4" fillId="0" borderId="16" xfId="1" applyFont="1" applyFill="1" applyBorder="1" applyAlignment="1">
      <alignment horizontal="right" vertical="center"/>
    </xf>
    <xf numFmtId="38" fontId="4" fillId="0" borderId="49" xfId="1" applyFont="1" applyFill="1" applyBorder="1" applyAlignment="1">
      <alignment horizontal="right" vertical="center"/>
    </xf>
    <xf numFmtId="38" fontId="4" fillId="0" borderId="5" xfId="1" applyFont="1" applyFill="1" applyBorder="1" applyAlignment="1">
      <alignment horizontal="right" vertical="center"/>
    </xf>
    <xf numFmtId="38" fontId="4" fillId="0" borderId="16" xfId="1" applyFont="1" applyFill="1" applyBorder="1" applyAlignment="1">
      <alignment vertical="center"/>
    </xf>
    <xf numFmtId="38" fontId="4" fillId="0" borderId="53" xfId="1" applyFont="1" applyFill="1" applyBorder="1" applyAlignment="1">
      <alignment horizontal="right" vertical="center"/>
    </xf>
    <xf numFmtId="0" fontId="4" fillId="0" borderId="48" xfId="0" applyFont="1" applyFill="1" applyBorder="1" applyAlignment="1">
      <alignment horizontal="center" vertical="center" wrapText="1"/>
    </xf>
    <xf numFmtId="38" fontId="4" fillId="0" borderId="14" xfId="1" applyFont="1" applyFill="1" applyBorder="1" applyAlignment="1">
      <alignment horizontal="right" vertical="center"/>
    </xf>
    <xf numFmtId="38" fontId="4" fillId="0" borderId="13" xfId="1" applyFont="1" applyFill="1" applyBorder="1" applyAlignment="1">
      <alignment horizontal="right" vertical="center"/>
    </xf>
    <xf numFmtId="38" fontId="4" fillId="0" borderId="48" xfId="1" applyFont="1" applyFill="1" applyBorder="1" applyAlignment="1">
      <alignment horizontal="right" vertical="center"/>
    </xf>
    <xf numFmtId="38" fontId="4" fillId="0" borderId="26" xfId="1" applyFont="1" applyFill="1" applyBorder="1" applyAlignment="1">
      <alignment horizontal="right" vertical="center"/>
    </xf>
    <xf numFmtId="0" fontId="19" fillId="0" borderId="51" xfId="0" applyFont="1" applyFill="1" applyBorder="1" applyAlignment="1">
      <alignment horizontal="justify" vertical="center"/>
    </xf>
    <xf numFmtId="0" fontId="4" fillId="0" borderId="3" xfId="0" applyFont="1" applyFill="1" applyBorder="1" applyAlignment="1">
      <alignment horizontal="right" vertical="center" wrapText="1"/>
    </xf>
    <xf numFmtId="38" fontId="4" fillId="0" borderId="14" xfId="1" applyFont="1" applyFill="1" applyBorder="1" applyAlignment="1">
      <alignment horizontal="right" vertical="center" wrapText="1"/>
    </xf>
    <xf numFmtId="38" fontId="4" fillId="0" borderId="13" xfId="1" applyFont="1" applyFill="1" applyBorder="1" applyAlignment="1">
      <alignment horizontal="right" vertical="center" wrapText="1"/>
    </xf>
    <xf numFmtId="38" fontId="4" fillId="0" borderId="12" xfId="1" applyFont="1" applyFill="1" applyBorder="1" applyAlignment="1">
      <alignment horizontal="right" vertical="center" wrapText="1"/>
    </xf>
    <xf numFmtId="38" fontId="4" fillId="0" borderId="11" xfId="1" applyFont="1" applyFill="1" applyBorder="1" applyAlignment="1">
      <alignment horizontal="right" vertical="center" wrapText="1"/>
    </xf>
    <xf numFmtId="0" fontId="4" fillId="0" borderId="0" xfId="0" applyFont="1" applyFill="1" applyBorder="1">
      <alignment vertical="center"/>
    </xf>
    <xf numFmtId="0" fontId="4" fillId="0" borderId="59" xfId="0" applyFont="1" applyFill="1" applyBorder="1" applyAlignment="1">
      <alignment horizontal="right" vertical="center" wrapText="1"/>
    </xf>
    <xf numFmtId="0" fontId="4" fillId="0" borderId="56" xfId="0" applyFont="1" applyFill="1" applyBorder="1" applyAlignment="1">
      <alignment horizontal="right" vertical="center" wrapText="1"/>
    </xf>
    <xf numFmtId="0" fontId="4" fillId="0" borderId="55" xfId="0" applyFont="1" applyFill="1" applyBorder="1" applyAlignment="1">
      <alignment horizontal="right" vertical="center" wrapText="1"/>
    </xf>
    <xf numFmtId="0" fontId="4" fillId="0" borderId="5" xfId="0" applyFont="1" applyFill="1" applyBorder="1" applyAlignment="1">
      <alignment horizontal="right" vertical="center" wrapText="1"/>
    </xf>
    <xf numFmtId="0" fontId="4" fillId="0" borderId="47" xfId="0" applyFont="1" applyFill="1" applyBorder="1" applyAlignment="1">
      <alignment horizontal="left" vertical="center" wrapText="1"/>
    </xf>
    <xf numFmtId="0" fontId="4" fillId="0" borderId="9" xfId="0" applyFont="1" applyFill="1" applyBorder="1" applyAlignment="1">
      <alignment horizontal="right" vertical="center" wrapText="1"/>
    </xf>
    <xf numFmtId="3" fontId="14" fillId="0" borderId="3" xfId="0" applyNumberFormat="1" applyFont="1" applyFill="1" applyBorder="1" applyAlignment="1">
      <alignment horizontal="right" vertical="center" wrapText="1"/>
    </xf>
    <xf numFmtId="179" fontId="14" fillId="0" borderId="25" xfId="0" applyNumberFormat="1" applyFont="1" applyFill="1" applyBorder="1" applyAlignment="1">
      <alignment horizontal="right" vertical="center" wrapText="1"/>
    </xf>
    <xf numFmtId="179" fontId="14" fillId="0" borderId="28" xfId="0" applyNumberFormat="1" applyFont="1" applyFill="1" applyBorder="1" applyAlignment="1">
      <alignment horizontal="right" vertical="center" wrapText="1"/>
    </xf>
    <xf numFmtId="179" fontId="14" fillId="0" borderId="24" xfId="0" applyNumberFormat="1" applyFont="1" applyFill="1" applyBorder="1" applyAlignment="1">
      <alignment horizontal="right" vertical="center" wrapText="1"/>
    </xf>
    <xf numFmtId="179" fontId="14" fillId="0" borderId="11" xfId="0" applyNumberFormat="1" applyFont="1" applyFill="1" applyBorder="1" applyAlignment="1">
      <alignment horizontal="right" vertical="center" wrapText="1"/>
    </xf>
    <xf numFmtId="0" fontId="14" fillId="0" borderId="0" xfId="0" applyFont="1" applyFill="1" applyAlignment="1">
      <alignment horizontal="justify" vertical="center"/>
    </xf>
    <xf numFmtId="0" fontId="14" fillId="0" borderId="32" xfId="0" applyFont="1" applyFill="1" applyBorder="1" applyAlignment="1">
      <alignment horizontal="center" vertical="center" wrapText="1"/>
    </xf>
    <xf numFmtId="0" fontId="14" fillId="0" borderId="30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4" fillId="0" borderId="9" xfId="0" applyFont="1" applyFill="1" applyBorder="1" applyAlignment="1">
      <alignment horizontal="center" vertical="center" wrapText="1"/>
    </xf>
    <xf numFmtId="0" fontId="14" fillId="0" borderId="14" xfId="0" applyFont="1" applyFill="1" applyBorder="1" applyAlignment="1">
      <alignment horizontal="right" vertical="center" wrapText="1"/>
    </xf>
    <xf numFmtId="0" fontId="14" fillId="0" borderId="25" xfId="0" applyFont="1" applyFill="1" applyBorder="1" applyAlignment="1">
      <alignment horizontal="right" vertical="center" wrapText="1"/>
    </xf>
    <xf numFmtId="0" fontId="4" fillId="0" borderId="35" xfId="0" applyFont="1" applyFill="1" applyBorder="1" applyAlignment="1">
      <alignment vertical="center" wrapText="1"/>
    </xf>
    <xf numFmtId="0" fontId="4" fillId="0" borderId="61" xfId="0" applyFont="1" applyFill="1" applyBorder="1" applyAlignment="1">
      <alignment horizontal="center" vertical="center" wrapText="1"/>
    </xf>
    <xf numFmtId="3" fontId="4" fillId="2" borderId="59" xfId="0" applyNumberFormat="1" applyFont="1" applyFill="1" applyBorder="1" applyAlignment="1">
      <alignment horizontal="right" vertical="center" wrapText="1"/>
    </xf>
    <xf numFmtId="3" fontId="4" fillId="2" borderId="56" xfId="0" applyNumberFormat="1" applyFont="1" applyFill="1" applyBorder="1" applyAlignment="1">
      <alignment horizontal="right" vertical="center" wrapText="1"/>
    </xf>
    <xf numFmtId="3" fontId="4" fillId="2" borderId="60" xfId="0" applyNumberFormat="1" applyFont="1" applyFill="1" applyBorder="1" applyAlignment="1">
      <alignment horizontal="right" vertical="center" wrapText="1"/>
    </xf>
    <xf numFmtId="3" fontId="4" fillId="2" borderId="53" xfId="0" applyNumberFormat="1" applyFont="1" applyFill="1" applyBorder="1" applyAlignment="1">
      <alignment horizontal="right" vertical="center" wrapText="1"/>
    </xf>
    <xf numFmtId="0" fontId="4" fillId="2" borderId="14" xfId="0" applyFont="1" applyFill="1" applyBorder="1" applyAlignment="1">
      <alignment horizontal="right" vertical="center" wrapText="1"/>
    </xf>
    <xf numFmtId="0" fontId="4" fillId="2" borderId="13" xfId="0" applyFont="1" applyFill="1" applyBorder="1" applyAlignment="1">
      <alignment horizontal="right" vertical="center" wrapText="1"/>
    </xf>
    <xf numFmtId="0" fontId="4" fillId="2" borderId="48" xfId="0" applyFont="1" applyFill="1" applyBorder="1" applyAlignment="1">
      <alignment horizontal="right" vertical="center" wrapText="1"/>
    </xf>
    <xf numFmtId="0" fontId="4" fillId="2" borderId="9" xfId="0" applyFont="1" applyFill="1" applyBorder="1" applyAlignment="1">
      <alignment horizontal="right" vertical="center" wrapText="1"/>
    </xf>
    <xf numFmtId="0" fontId="4" fillId="0" borderId="35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justify" vertical="center" wrapText="1"/>
    </xf>
    <xf numFmtId="3" fontId="4" fillId="2" borderId="25" xfId="0" applyNumberFormat="1" applyFont="1" applyFill="1" applyBorder="1" applyAlignment="1">
      <alignment horizontal="right" vertical="center" wrapText="1"/>
    </xf>
    <xf numFmtId="3" fontId="4" fillId="2" borderId="28" xfId="0" applyNumberFormat="1" applyFont="1" applyFill="1" applyBorder="1" applyAlignment="1">
      <alignment horizontal="right" vertical="center" wrapText="1"/>
    </xf>
    <xf numFmtId="3" fontId="4" fillId="2" borderId="24" xfId="0" applyNumberFormat="1" applyFont="1" applyFill="1" applyBorder="1" applyAlignment="1">
      <alignment horizontal="right" vertical="center" wrapText="1"/>
    </xf>
    <xf numFmtId="0" fontId="4" fillId="2" borderId="11" xfId="0" applyFont="1" applyFill="1" applyBorder="1" applyAlignment="1">
      <alignment horizontal="right" vertical="center" wrapText="1"/>
    </xf>
    <xf numFmtId="0" fontId="4" fillId="0" borderId="1" xfId="0" applyFont="1" applyFill="1" applyBorder="1" applyAlignment="1">
      <alignment vertical="top" wrapText="1"/>
    </xf>
    <xf numFmtId="0" fontId="4" fillId="0" borderId="64" xfId="0" applyFont="1" applyFill="1" applyBorder="1" applyAlignment="1">
      <alignment horizontal="center" vertical="center" wrapText="1"/>
    </xf>
    <xf numFmtId="3" fontId="18" fillId="0" borderId="22" xfId="0" applyNumberFormat="1" applyFont="1" applyFill="1" applyBorder="1" applyAlignment="1">
      <alignment horizontal="right" vertical="center" wrapText="1"/>
    </xf>
    <xf numFmtId="3" fontId="18" fillId="0" borderId="29" xfId="0" applyNumberFormat="1" applyFont="1" applyFill="1" applyBorder="1" applyAlignment="1">
      <alignment horizontal="right" vertical="center" wrapText="1"/>
    </xf>
    <xf numFmtId="3" fontId="18" fillId="0" borderId="50" xfId="0" applyNumberFormat="1" applyFont="1" applyFill="1" applyBorder="1" applyAlignment="1">
      <alignment horizontal="right" vertical="center" wrapText="1"/>
    </xf>
    <xf numFmtId="3" fontId="18" fillId="0" borderId="3" xfId="0" applyNumberFormat="1" applyFont="1" applyFill="1" applyBorder="1" applyAlignment="1">
      <alignment vertical="center" wrapText="1"/>
    </xf>
    <xf numFmtId="0" fontId="18" fillId="0" borderId="62" xfId="0" applyFont="1" applyFill="1" applyBorder="1" applyAlignment="1">
      <alignment horizontal="right" vertical="center" wrapText="1"/>
    </xf>
    <xf numFmtId="0" fontId="18" fillId="0" borderId="13" xfId="0" applyFont="1" applyFill="1" applyBorder="1" applyAlignment="1">
      <alignment horizontal="right" vertical="center" wrapText="1"/>
    </xf>
    <xf numFmtId="0" fontId="18" fillId="0" borderId="48" xfId="0" applyFont="1" applyFill="1" applyBorder="1" applyAlignment="1">
      <alignment horizontal="right" vertical="center" wrapText="1"/>
    </xf>
    <xf numFmtId="3" fontId="18" fillId="0" borderId="9" xfId="0" applyNumberFormat="1" applyFont="1" applyFill="1" applyBorder="1" applyAlignment="1">
      <alignment horizontal="right" vertical="center" wrapText="1"/>
    </xf>
    <xf numFmtId="3" fontId="4" fillId="2" borderId="82" xfId="0" applyNumberFormat="1" applyFont="1" applyFill="1" applyBorder="1" applyAlignment="1">
      <alignment horizontal="right" vertical="center"/>
    </xf>
    <xf numFmtId="3" fontId="4" fillId="0" borderId="78" xfId="0" applyNumberFormat="1" applyFont="1" applyFill="1" applyBorder="1" applyAlignment="1">
      <alignment horizontal="right" vertical="center" wrapText="1"/>
    </xf>
    <xf numFmtId="3" fontId="4" fillId="2" borderId="5" xfId="0" applyNumberFormat="1" applyFont="1" applyFill="1" applyBorder="1" applyAlignment="1">
      <alignment horizontal="right" vertical="center"/>
    </xf>
    <xf numFmtId="3" fontId="4" fillId="2" borderId="6" xfId="0" applyNumberFormat="1" applyFont="1" applyFill="1" applyBorder="1" applyAlignment="1">
      <alignment horizontal="right" vertical="center"/>
    </xf>
    <xf numFmtId="0" fontId="4" fillId="2" borderId="6" xfId="0" applyFont="1" applyFill="1" applyBorder="1" applyAlignment="1">
      <alignment horizontal="right" vertical="center"/>
    </xf>
    <xf numFmtId="3" fontId="4" fillId="2" borderId="72" xfId="0" applyNumberFormat="1" applyFont="1" applyFill="1" applyBorder="1" applyAlignment="1">
      <alignment horizontal="right" vertical="center"/>
    </xf>
    <xf numFmtId="3" fontId="4" fillId="0" borderId="72" xfId="0" applyNumberFormat="1" applyFont="1" applyFill="1" applyBorder="1" applyAlignment="1">
      <alignment horizontal="right" vertical="center" wrapText="1"/>
    </xf>
    <xf numFmtId="3" fontId="4" fillId="2" borderId="78" xfId="0" applyNumberFormat="1" applyFont="1" applyFill="1" applyBorder="1" applyAlignment="1">
      <alignment horizontal="right" vertical="center"/>
    </xf>
    <xf numFmtId="3" fontId="4" fillId="2" borderId="72" xfId="0" applyNumberFormat="1" applyFont="1" applyFill="1" applyBorder="1" applyAlignment="1">
      <alignment horizontal="right" vertical="center" wrapText="1"/>
    </xf>
    <xf numFmtId="0" fontId="4" fillId="2" borderId="68" xfId="0" applyFont="1" applyFill="1" applyBorder="1" applyAlignment="1">
      <alignment horizontal="right" vertical="center"/>
    </xf>
    <xf numFmtId="0" fontId="4" fillId="0" borderId="68" xfId="0" applyFont="1" applyFill="1" applyBorder="1" applyAlignment="1">
      <alignment horizontal="right" vertical="center" wrapText="1"/>
    </xf>
    <xf numFmtId="3" fontId="4" fillId="2" borderId="68" xfId="0" applyNumberFormat="1" applyFont="1" applyFill="1" applyBorder="1" applyAlignment="1">
      <alignment horizontal="right" vertical="center"/>
    </xf>
    <xf numFmtId="3" fontId="4" fillId="0" borderId="68" xfId="0" applyNumberFormat="1" applyFont="1" applyFill="1" applyBorder="1" applyAlignment="1">
      <alignment horizontal="right" vertical="center" wrapText="1"/>
    </xf>
    <xf numFmtId="0" fontId="4" fillId="2" borderId="11" xfId="0" applyFont="1" applyFill="1" applyBorder="1" applyAlignment="1">
      <alignment horizontal="right" vertical="center"/>
    </xf>
    <xf numFmtId="3" fontId="4" fillId="0" borderId="27" xfId="0" applyNumberFormat="1" applyFont="1" applyFill="1" applyBorder="1" applyAlignment="1">
      <alignment horizontal="right" vertical="center"/>
    </xf>
    <xf numFmtId="176" fontId="4" fillId="0" borderId="21" xfId="2" applyNumberFormat="1" applyFont="1" applyFill="1" applyBorder="1" applyAlignment="1">
      <alignment horizontal="right" vertical="center"/>
    </xf>
    <xf numFmtId="3" fontId="4" fillId="0" borderId="14" xfId="0" applyNumberFormat="1" applyFont="1" applyFill="1" applyBorder="1" applyAlignment="1">
      <alignment horizontal="right" vertical="center"/>
    </xf>
    <xf numFmtId="176" fontId="4" fillId="0" borderId="12" xfId="2" applyNumberFormat="1" applyFont="1" applyFill="1" applyBorder="1" applyAlignment="1">
      <alignment horizontal="right" vertical="center"/>
    </xf>
    <xf numFmtId="3" fontId="4" fillId="0" borderId="25" xfId="0" applyNumberFormat="1" applyFont="1" applyFill="1" applyBorder="1" applyAlignment="1">
      <alignment horizontal="right" vertical="center"/>
    </xf>
    <xf numFmtId="9" fontId="4" fillId="0" borderId="24" xfId="2" applyFont="1" applyFill="1" applyBorder="1" applyAlignment="1">
      <alignment horizontal="right" vertical="center"/>
    </xf>
    <xf numFmtId="0" fontId="26" fillId="0" borderId="51" xfId="0" applyFont="1" applyFill="1" applyBorder="1" applyAlignment="1">
      <alignment horizontal="justify" vertical="center"/>
    </xf>
    <xf numFmtId="0" fontId="26" fillId="0" borderId="1" xfId="0" applyFont="1" applyFill="1" applyBorder="1" applyAlignment="1">
      <alignment horizontal="justify" vertical="center" wrapText="1"/>
    </xf>
    <xf numFmtId="0" fontId="4" fillId="0" borderId="11" xfId="0" applyFont="1" applyFill="1" applyBorder="1" applyAlignment="1">
      <alignment horizontal="right" vertical="center" wrapText="1"/>
    </xf>
    <xf numFmtId="0" fontId="29" fillId="0" borderId="0" xfId="0" applyFont="1" applyFill="1" applyAlignment="1">
      <alignment horizontal="right" vertical="center"/>
    </xf>
    <xf numFmtId="56" fontId="4" fillId="0" borderId="25" xfId="0" applyNumberFormat="1" applyFont="1" applyFill="1" applyBorder="1" applyAlignment="1">
      <alignment horizontal="justify" vertical="center" wrapText="1"/>
    </xf>
    <xf numFmtId="38" fontId="4" fillId="0" borderId="5" xfId="1" applyFont="1" applyFill="1" applyBorder="1" applyAlignment="1">
      <alignment horizontal="right" vertical="center" wrapText="1"/>
    </xf>
    <xf numFmtId="3" fontId="4" fillId="0" borderId="17" xfId="0" applyNumberFormat="1" applyFont="1" applyFill="1" applyBorder="1" applyAlignment="1">
      <alignment vertical="center" wrapText="1"/>
    </xf>
    <xf numFmtId="3" fontId="4" fillId="0" borderId="16" xfId="0" applyNumberFormat="1" applyFont="1" applyFill="1" applyBorder="1" applyAlignment="1">
      <alignment vertical="center" wrapText="1"/>
    </xf>
    <xf numFmtId="3" fontId="4" fillId="0" borderId="15" xfId="0" applyNumberFormat="1" applyFont="1" applyFill="1" applyBorder="1" applyAlignment="1">
      <alignment vertical="center" wrapText="1"/>
    </xf>
    <xf numFmtId="181" fontId="4" fillId="0" borderId="17" xfId="0" applyNumberFormat="1" applyFont="1" applyFill="1" applyBorder="1" applyAlignment="1">
      <alignment vertical="center" wrapText="1"/>
    </xf>
    <xf numFmtId="181" fontId="4" fillId="0" borderId="16" xfId="0" applyNumberFormat="1" applyFont="1" applyFill="1" applyBorder="1" applyAlignment="1">
      <alignment vertical="center" wrapText="1"/>
    </xf>
    <xf numFmtId="181" fontId="4" fillId="0" borderId="15" xfId="0" applyNumberFormat="1" applyFont="1" applyFill="1" applyBorder="1" applyAlignment="1">
      <alignment vertical="center" wrapText="1"/>
    </xf>
    <xf numFmtId="181" fontId="4" fillId="0" borderId="5" xfId="0" applyNumberFormat="1" applyFont="1" applyFill="1" applyBorder="1" applyAlignment="1">
      <alignment vertical="center" wrapText="1"/>
    </xf>
    <xf numFmtId="181" fontId="4" fillId="0" borderId="14" xfId="0" applyNumberFormat="1" applyFont="1" applyFill="1" applyBorder="1" applyAlignment="1">
      <alignment vertical="center" wrapText="1"/>
    </xf>
    <xf numFmtId="181" fontId="4" fillId="0" borderId="13" xfId="0" applyNumberFormat="1" applyFont="1" applyFill="1" applyBorder="1" applyAlignment="1">
      <alignment vertical="center" wrapText="1"/>
    </xf>
    <xf numFmtId="181" fontId="4" fillId="0" borderId="12" xfId="0" applyNumberFormat="1" applyFont="1" applyFill="1" applyBorder="1" applyAlignment="1">
      <alignment vertical="center" wrapText="1"/>
    </xf>
    <xf numFmtId="181" fontId="4" fillId="0" borderId="9" xfId="0" applyNumberFormat="1" applyFont="1" applyFill="1" applyBorder="1" applyAlignment="1">
      <alignment vertical="center" wrapText="1"/>
    </xf>
    <xf numFmtId="38" fontId="4" fillId="0" borderId="4" xfId="1" applyFont="1" applyFill="1" applyBorder="1" applyAlignment="1">
      <alignment horizontal="right" vertical="center" wrapText="1"/>
    </xf>
    <xf numFmtId="38" fontId="4" fillId="0" borderId="6" xfId="1" applyFont="1" applyFill="1" applyBorder="1" applyAlignment="1">
      <alignment horizontal="right" vertical="center" wrapText="1"/>
    </xf>
    <xf numFmtId="3" fontId="4" fillId="0" borderId="9" xfId="0" applyNumberFormat="1" applyFont="1" applyFill="1" applyBorder="1" applyAlignment="1">
      <alignment horizontal="right" vertical="center" wrapText="1"/>
    </xf>
    <xf numFmtId="38" fontId="4" fillId="0" borderId="10" xfId="1" applyFont="1" applyFill="1" applyBorder="1" applyAlignment="1">
      <alignment horizontal="right" vertical="center" wrapText="1"/>
    </xf>
    <xf numFmtId="0" fontId="17" fillId="0" borderId="0" xfId="0" applyFont="1" applyFill="1" applyAlignment="1">
      <alignment horizontal="justify" vertical="center"/>
    </xf>
    <xf numFmtId="0" fontId="15" fillId="0" borderId="0" xfId="0" applyFont="1" applyFill="1" applyAlignment="1">
      <alignment vertical="center"/>
    </xf>
    <xf numFmtId="3" fontId="4" fillId="0" borderId="53" xfId="0" applyNumberFormat="1" applyFont="1" applyFill="1" applyBorder="1">
      <alignment vertical="center"/>
    </xf>
    <xf numFmtId="0" fontId="4" fillId="0" borderId="53" xfId="0" applyFont="1" applyFill="1" applyBorder="1">
      <alignment vertical="center"/>
    </xf>
    <xf numFmtId="176" fontId="4" fillId="0" borderId="0" xfId="2" applyNumberFormat="1" applyFont="1" applyFill="1">
      <alignment vertical="center"/>
    </xf>
    <xf numFmtId="3" fontId="4" fillId="0" borderId="5" xfId="0" applyNumberFormat="1" applyFont="1" applyFill="1" applyBorder="1">
      <alignment vertical="center"/>
    </xf>
    <xf numFmtId="0" fontId="4" fillId="0" borderId="5" xfId="0" applyFont="1" applyFill="1" applyBorder="1">
      <alignment vertical="center"/>
    </xf>
    <xf numFmtId="3" fontId="4" fillId="0" borderId="7" xfId="0" applyNumberFormat="1" applyFont="1" applyFill="1" applyBorder="1">
      <alignment vertical="center"/>
    </xf>
    <xf numFmtId="0" fontId="4" fillId="0" borderId="7" xfId="0" applyFont="1" applyFill="1" applyBorder="1">
      <alignment vertical="center"/>
    </xf>
    <xf numFmtId="3" fontId="4" fillId="0" borderId="1" xfId="0" applyNumberFormat="1" applyFont="1" applyFill="1" applyBorder="1" applyAlignment="1">
      <alignment horizontal="right" vertical="center" wrapText="1"/>
    </xf>
    <xf numFmtId="3" fontId="18" fillId="0" borderId="23" xfId="0" applyNumberFormat="1" applyFont="1" applyFill="1" applyBorder="1" applyAlignment="1">
      <alignment horizontal="right" vertical="center" wrapText="1"/>
    </xf>
    <xf numFmtId="180" fontId="18" fillId="0" borderId="3" xfId="0" applyNumberFormat="1" applyFont="1" applyFill="1" applyBorder="1" applyAlignment="1">
      <alignment horizontal="right" vertical="center" wrapText="1"/>
    </xf>
    <xf numFmtId="3" fontId="18" fillId="0" borderId="39" xfId="0" applyNumberFormat="1" applyFont="1" applyFill="1" applyBorder="1" applyAlignment="1">
      <alignment horizontal="right" vertical="center" wrapText="1"/>
    </xf>
    <xf numFmtId="180" fontId="18" fillId="0" borderId="5" xfId="0" applyNumberFormat="1" applyFont="1" applyFill="1" applyBorder="1" applyAlignment="1">
      <alignment horizontal="right" vertical="center" wrapText="1"/>
    </xf>
    <xf numFmtId="0" fontId="18" fillId="0" borderId="39" xfId="0" applyFont="1" applyFill="1" applyBorder="1" applyAlignment="1">
      <alignment horizontal="right" vertical="center" wrapText="1"/>
    </xf>
    <xf numFmtId="0" fontId="18" fillId="0" borderId="38" xfId="0" applyFont="1" applyFill="1" applyBorder="1" applyAlignment="1">
      <alignment horizontal="right" vertical="center" wrapText="1"/>
    </xf>
    <xf numFmtId="180" fontId="18" fillId="0" borderId="9" xfId="0" applyNumberFormat="1" applyFont="1" applyFill="1" applyBorder="1" applyAlignment="1">
      <alignment horizontal="right" vertical="center" wrapText="1"/>
    </xf>
    <xf numFmtId="178" fontId="4" fillId="0" borderId="27" xfId="0" applyNumberFormat="1" applyFont="1" applyFill="1" applyBorder="1" applyAlignment="1"/>
    <xf numFmtId="178" fontId="4" fillId="0" borderId="29" xfId="0" applyNumberFormat="1" applyFont="1" applyFill="1" applyBorder="1" applyAlignment="1"/>
    <xf numFmtId="178" fontId="4" fillId="0" borderId="50" xfId="0" applyNumberFormat="1" applyFont="1" applyFill="1" applyBorder="1" applyAlignment="1"/>
    <xf numFmtId="178" fontId="4" fillId="0" borderId="3" xfId="0" applyNumberFormat="1" applyFont="1" applyFill="1" applyBorder="1" applyAlignment="1">
      <alignment horizontal="right" vertical="center"/>
    </xf>
    <xf numFmtId="178" fontId="4" fillId="0" borderId="3" xfId="0" applyNumberFormat="1" applyFont="1" applyFill="1" applyBorder="1" applyAlignment="1">
      <alignment vertical="center"/>
    </xf>
    <xf numFmtId="178" fontId="4" fillId="0" borderId="17" xfId="0" applyNumberFormat="1" applyFont="1" applyFill="1" applyBorder="1" applyAlignment="1"/>
    <xf numFmtId="178" fontId="4" fillId="0" borderId="16" xfId="0" applyNumberFormat="1" applyFont="1" applyFill="1" applyBorder="1" applyAlignment="1"/>
    <xf numFmtId="178" fontId="4" fillId="0" borderId="49" xfId="0" applyNumberFormat="1" applyFont="1" applyFill="1" applyBorder="1" applyAlignment="1"/>
    <xf numFmtId="178" fontId="4" fillId="0" borderId="5" xfId="0" applyNumberFormat="1" applyFont="1" applyFill="1" applyBorder="1" applyAlignment="1">
      <alignment horizontal="right" vertical="center"/>
    </xf>
    <xf numFmtId="178" fontId="4" fillId="0" borderId="5" xfId="0" applyNumberFormat="1" applyFont="1" applyFill="1" applyBorder="1" applyAlignment="1">
      <alignment vertical="center"/>
    </xf>
    <xf numFmtId="178" fontId="4" fillId="0" borderId="17" xfId="0" applyNumberFormat="1" applyFont="1" applyFill="1" applyBorder="1" applyAlignment="1">
      <alignment horizontal="right" vertical="center"/>
    </xf>
    <xf numFmtId="178" fontId="4" fillId="0" borderId="16" xfId="0" applyNumberFormat="1" applyFont="1" applyFill="1" applyBorder="1" applyAlignment="1">
      <alignment horizontal="right" vertical="center"/>
    </xf>
    <xf numFmtId="178" fontId="4" fillId="0" borderId="39" xfId="0" applyNumberFormat="1" applyFont="1" applyFill="1" applyBorder="1" applyAlignment="1">
      <alignment horizontal="right" vertical="center"/>
    </xf>
    <xf numFmtId="178" fontId="4" fillId="0" borderId="0" xfId="0" applyNumberFormat="1" applyFont="1" applyFill="1" applyBorder="1" applyAlignment="1">
      <alignment vertical="center"/>
    </xf>
    <xf numFmtId="178" fontId="4" fillId="0" borderId="16" xfId="0" applyNumberFormat="1" applyFont="1" applyFill="1" applyBorder="1" applyAlignment="1">
      <alignment vertical="center"/>
    </xf>
    <xf numFmtId="178" fontId="4" fillId="0" borderId="87" xfId="0" applyNumberFormat="1" applyFont="1" applyFill="1" applyBorder="1" applyAlignment="1">
      <alignment vertical="center"/>
    </xf>
    <xf numFmtId="178" fontId="4" fillId="0" borderId="86" xfId="0" applyNumberFormat="1" applyFont="1" applyFill="1" applyBorder="1" applyAlignment="1">
      <alignment vertical="center"/>
    </xf>
    <xf numFmtId="178" fontId="4" fillId="0" borderId="85" xfId="0" applyNumberFormat="1" applyFont="1" applyFill="1" applyBorder="1" applyAlignment="1">
      <alignment vertical="center"/>
    </xf>
    <xf numFmtId="178" fontId="4" fillId="0" borderId="9" xfId="0" applyNumberFormat="1" applyFont="1" applyFill="1" applyBorder="1" applyAlignment="1">
      <alignment vertical="center"/>
    </xf>
    <xf numFmtId="38" fontId="4" fillId="0" borderId="0" xfId="1" applyFont="1" applyFill="1">
      <alignment vertical="center"/>
    </xf>
    <xf numFmtId="3" fontId="4" fillId="0" borderId="0" xfId="0" applyNumberFormat="1" applyFont="1" applyFill="1" applyBorder="1" applyAlignment="1">
      <alignment horizontal="right" vertical="center" wrapText="1"/>
    </xf>
    <xf numFmtId="0" fontId="28" fillId="0" borderId="21" xfId="0" applyFont="1" applyFill="1" applyBorder="1" applyAlignment="1">
      <alignment horizontal="right" vertical="center" wrapText="1"/>
    </xf>
    <xf numFmtId="3" fontId="28" fillId="0" borderId="4" xfId="0" applyNumberFormat="1" applyFont="1" applyFill="1" applyBorder="1" applyAlignment="1">
      <alignment horizontal="right" vertical="center" wrapText="1"/>
    </xf>
    <xf numFmtId="182" fontId="28" fillId="0" borderId="3" xfId="0" applyNumberFormat="1" applyFont="1" applyFill="1" applyBorder="1" applyAlignment="1">
      <alignment horizontal="right" vertical="center" wrapText="1"/>
    </xf>
    <xf numFmtId="0" fontId="28" fillId="0" borderId="17" xfId="0" applyFont="1" applyFill="1" applyBorder="1" applyAlignment="1">
      <alignment horizontal="right" vertical="center" wrapText="1"/>
    </xf>
    <xf numFmtId="0" fontId="28" fillId="0" borderId="16" xfId="0" applyFont="1" applyFill="1" applyBorder="1" applyAlignment="1">
      <alignment horizontal="right" vertical="center" wrapText="1"/>
    </xf>
    <xf numFmtId="0" fontId="28" fillId="0" borderId="15" xfId="0" applyFont="1" applyFill="1" applyBorder="1" applyAlignment="1">
      <alignment horizontal="right" vertical="center" wrapText="1"/>
    </xf>
    <xf numFmtId="3" fontId="28" fillId="0" borderId="6" xfId="0" applyNumberFormat="1" applyFont="1" applyFill="1" applyBorder="1" applyAlignment="1">
      <alignment horizontal="right" vertical="center" wrapText="1"/>
    </xf>
    <xf numFmtId="182" fontId="28" fillId="0" borderId="88" xfId="0" applyNumberFormat="1" applyFont="1" applyFill="1" applyBorder="1" applyAlignment="1">
      <alignment horizontal="right" vertical="center" wrapText="1"/>
    </xf>
    <xf numFmtId="3" fontId="28" fillId="0" borderId="87" xfId="0" applyNumberFormat="1" applyFont="1" applyFill="1" applyBorder="1" applyAlignment="1">
      <alignment horizontal="right" vertical="center" wrapText="1"/>
    </xf>
    <xf numFmtId="3" fontId="28" fillId="0" borderId="86" xfId="0" applyNumberFormat="1" applyFont="1" applyFill="1" applyBorder="1" applyAlignment="1">
      <alignment horizontal="right" vertical="center" wrapText="1"/>
    </xf>
    <xf numFmtId="3" fontId="28" fillId="0" borderId="18" xfId="0" applyNumberFormat="1" applyFont="1" applyFill="1" applyBorder="1" applyAlignment="1">
      <alignment horizontal="right" vertical="center" wrapText="1"/>
    </xf>
    <xf numFmtId="3" fontId="28" fillId="0" borderId="8" xfId="0" applyNumberFormat="1" applyFont="1" applyFill="1" applyBorder="1" applyAlignment="1">
      <alignment horizontal="right" vertical="center" wrapText="1"/>
    </xf>
    <xf numFmtId="178" fontId="28" fillId="0" borderId="8" xfId="0" applyNumberFormat="1" applyFont="1" applyFill="1" applyBorder="1" applyAlignment="1">
      <alignment horizontal="right" vertical="center" wrapText="1"/>
    </xf>
    <xf numFmtId="3" fontId="28" fillId="0" borderId="14" xfId="0" applyNumberFormat="1" applyFont="1" applyBorder="1" applyAlignment="1">
      <alignment horizontal="right" vertical="center" wrapText="1"/>
    </xf>
    <xf numFmtId="3" fontId="28" fillId="0" borderId="13" xfId="0" applyNumberFormat="1" applyFont="1" applyBorder="1" applyAlignment="1">
      <alignment horizontal="right" vertical="center" wrapText="1"/>
    </xf>
    <xf numFmtId="3" fontId="28" fillId="0" borderId="48" xfId="0" applyNumberFormat="1" applyFont="1" applyBorder="1" applyAlignment="1">
      <alignment horizontal="right" vertical="center" wrapText="1"/>
    </xf>
    <xf numFmtId="3" fontId="28" fillId="0" borderId="9" xfId="0" applyNumberFormat="1" applyFont="1" applyBorder="1" applyAlignment="1">
      <alignment horizontal="right" vertical="center" wrapText="1"/>
    </xf>
    <xf numFmtId="179" fontId="28" fillId="0" borderId="9" xfId="0" applyNumberFormat="1" applyFont="1" applyBorder="1" applyAlignment="1">
      <alignment horizontal="right" vertical="center" wrapText="1"/>
    </xf>
    <xf numFmtId="0" fontId="4" fillId="0" borderId="18" xfId="0" applyFont="1" applyFill="1" applyBorder="1" applyAlignment="1">
      <alignment horizontal="right" vertical="center" wrapText="1"/>
    </xf>
    <xf numFmtId="0" fontId="4" fillId="0" borderId="30" xfId="0" applyFont="1" applyFill="1" applyBorder="1" applyAlignment="1">
      <alignment horizontal="right" vertical="center" wrapText="1"/>
    </xf>
    <xf numFmtId="3" fontId="30" fillId="0" borderId="63" xfId="0" applyNumberFormat="1" applyFont="1" applyFill="1" applyBorder="1" applyAlignment="1">
      <alignment horizontal="right" vertical="center" wrapText="1"/>
    </xf>
    <xf numFmtId="3" fontId="30" fillId="0" borderId="56" xfId="0" applyNumberFormat="1" applyFont="1" applyFill="1" applyBorder="1" applyAlignment="1">
      <alignment horizontal="right" vertical="center" wrapText="1"/>
    </xf>
    <xf numFmtId="3" fontId="30" fillId="0" borderId="60" xfId="0" applyNumberFormat="1" applyFont="1" applyFill="1" applyBorder="1" applyAlignment="1">
      <alignment horizontal="right" vertical="center" wrapText="1"/>
    </xf>
    <xf numFmtId="3" fontId="30" fillId="0" borderId="53" xfId="0" applyNumberFormat="1" applyFont="1" applyFill="1" applyBorder="1" applyAlignment="1">
      <alignment horizontal="right" vertical="center" wrapText="1"/>
    </xf>
    <xf numFmtId="179" fontId="30" fillId="0" borderId="88" xfId="0" applyNumberFormat="1" applyFont="1" applyFill="1" applyBorder="1" applyAlignment="1">
      <alignment horizontal="right" vertical="center" wrapText="1"/>
    </xf>
    <xf numFmtId="3" fontId="30" fillId="0" borderId="84" xfId="0" applyNumberFormat="1" applyFont="1" applyFill="1" applyBorder="1" applyAlignment="1">
      <alignment horizontal="right" vertical="center" wrapText="1"/>
    </xf>
    <xf numFmtId="3" fontId="30" fillId="0" borderId="16" xfId="0" applyNumberFormat="1" applyFont="1" applyFill="1" applyBorder="1" applyAlignment="1">
      <alignment horizontal="right" vertical="center" wrapText="1"/>
    </xf>
    <xf numFmtId="3" fontId="30" fillId="0" borderId="49" xfId="0" applyNumberFormat="1" applyFont="1" applyFill="1" applyBorder="1" applyAlignment="1">
      <alignment horizontal="right" vertical="center" wrapText="1"/>
    </xf>
    <xf numFmtId="179" fontId="30" fillId="0" borderId="6" xfId="0" applyNumberFormat="1" applyFont="1" applyFill="1" applyBorder="1" applyAlignment="1">
      <alignment horizontal="right" vertical="center" wrapText="1"/>
    </xf>
    <xf numFmtId="0" fontId="30" fillId="0" borderId="84" xfId="0" applyFont="1" applyFill="1" applyBorder="1" applyAlignment="1">
      <alignment horizontal="right" vertical="center" wrapText="1"/>
    </xf>
    <xf numFmtId="0" fontId="30" fillId="0" borderId="16" xfId="0" applyFont="1" applyFill="1" applyBorder="1" applyAlignment="1">
      <alignment horizontal="right" vertical="center" wrapText="1"/>
    </xf>
    <xf numFmtId="0" fontId="30" fillId="0" borderId="49" xfId="0" applyFont="1" applyFill="1" applyBorder="1" applyAlignment="1">
      <alignment horizontal="right" vertical="center" wrapText="1"/>
    </xf>
    <xf numFmtId="0" fontId="30" fillId="0" borderId="19" xfId="0" applyFont="1" applyFill="1" applyBorder="1" applyAlignment="1">
      <alignment horizontal="right" vertical="center" wrapText="1"/>
    </xf>
    <xf numFmtId="0" fontId="30" fillId="0" borderId="86" xfId="0" applyFont="1" applyFill="1" applyBorder="1" applyAlignment="1">
      <alignment horizontal="right" vertical="center" wrapText="1"/>
    </xf>
    <xf numFmtId="0" fontId="30" fillId="0" borderId="85" xfId="0" applyFont="1" applyFill="1" applyBorder="1" applyAlignment="1">
      <alignment horizontal="right" vertical="center" wrapText="1"/>
    </xf>
    <xf numFmtId="179" fontId="30" fillId="0" borderId="57" xfId="0" applyNumberFormat="1" applyFont="1" applyFill="1" applyBorder="1" applyAlignment="1">
      <alignment horizontal="right" vertical="center" wrapText="1"/>
    </xf>
    <xf numFmtId="3" fontId="30" fillId="0" borderId="64" xfId="0" applyNumberFormat="1" applyFont="1" applyFill="1" applyBorder="1" applyAlignment="1">
      <alignment horizontal="right" vertical="center" wrapText="1"/>
    </xf>
    <xf numFmtId="3" fontId="30" fillId="0" borderId="31" xfId="0" applyNumberFormat="1" applyFont="1" applyFill="1" applyBorder="1" applyAlignment="1">
      <alignment horizontal="right" vertical="center" wrapText="1"/>
    </xf>
    <xf numFmtId="3" fontId="30" fillId="0" borderId="61" xfId="0" applyNumberFormat="1" applyFont="1" applyFill="1" applyBorder="1" applyAlignment="1">
      <alignment horizontal="right" vertical="center" wrapText="1"/>
    </xf>
    <xf numFmtId="3" fontId="30" fillId="0" borderId="1" xfId="0" applyNumberFormat="1" applyFont="1" applyFill="1" applyBorder="1" applyAlignment="1">
      <alignment horizontal="right" vertical="center" wrapText="1"/>
    </xf>
    <xf numFmtId="179" fontId="30" fillId="0" borderId="2" xfId="0" applyNumberFormat="1" applyFont="1" applyFill="1" applyBorder="1" applyAlignment="1">
      <alignment horizontal="right" vertical="center" wrapText="1"/>
    </xf>
    <xf numFmtId="3" fontId="28" fillId="0" borderId="27" xfId="0" applyNumberFormat="1" applyFont="1" applyFill="1" applyBorder="1" applyAlignment="1">
      <alignment horizontal="right" vertical="center" wrapText="1"/>
    </xf>
    <xf numFmtId="3" fontId="28" fillId="0" borderId="29" xfId="0" applyNumberFormat="1" applyFont="1" applyFill="1" applyBorder="1" applyAlignment="1">
      <alignment horizontal="right" vertical="center" wrapText="1"/>
    </xf>
    <xf numFmtId="3" fontId="28" fillId="0" borderId="21" xfId="0" applyNumberFormat="1" applyFont="1" applyFill="1" applyBorder="1" applyAlignment="1">
      <alignment horizontal="right" vertical="center" wrapText="1"/>
    </xf>
    <xf numFmtId="3" fontId="28" fillId="0" borderId="3" xfId="0" applyNumberFormat="1" applyFont="1" applyFill="1" applyBorder="1" applyAlignment="1">
      <alignment horizontal="right" vertical="center" wrapText="1"/>
    </xf>
    <xf numFmtId="179" fontId="28" fillId="0" borderId="3" xfId="0" applyNumberFormat="1" applyFont="1" applyFill="1" applyBorder="1" applyAlignment="1">
      <alignment horizontal="right" vertical="center" wrapText="1"/>
    </xf>
    <xf numFmtId="3" fontId="28" fillId="0" borderId="5" xfId="0" applyNumberFormat="1" applyFont="1" applyFill="1" applyBorder="1" applyAlignment="1">
      <alignment horizontal="right" vertical="center" wrapText="1"/>
    </xf>
    <xf numFmtId="179" fontId="28" fillId="0" borderId="5" xfId="0" applyNumberFormat="1" applyFont="1" applyFill="1" applyBorder="1" applyAlignment="1">
      <alignment horizontal="right" vertical="center" wrapText="1"/>
    </xf>
    <xf numFmtId="3" fontId="28" fillId="0" borderId="17" xfId="0" applyNumberFormat="1" applyFont="1" applyFill="1" applyBorder="1" applyAlignment="1">
      <alignment horizontal="right" vertical="center" wrapText="1"/>
    </xf>
    <xf numFmtId="3" fontId="28" fillId="0" borderId="16" xfId="0" applyNumberFormat="1" applyFont="1" applyFill="1" applyBorder="1" applyAlignment="1">
      <alignment horizontal="right" vertical="center" wrapText="1"/>
    </xf>
    <xf numFmtId="3" fontId="28" fillId="0" borderId="15" xfId="0" applyNumberFormat="1" applyFont="1" applyFill="1" applyBorder="1" applyAlignment="1">
      <alignment horizontal="right" vertical="center" wrapText="1"/>
    </xf>
    <xf numFmtId="3" fontId="28" fillId="0" borderId="9" xfId="0" applyNumberFormat="1" applyFont="1" applyFill="1" applyBorder="1" applyAlignment="1">
      <alignment horizontal="right" vertical="center" wrapText="1"/>
    </xf>
    <xf numFmtId="179" fontId="28" fillId="0" borderId="7" xfId="0" applyNumberFormat="1" applyFont="1" applyFill="1" applyBorder="1" applyAlignment="1">
      <alignment horizontal="right" vertical="center" wrapText="1"/>
    </xf>
    <xf numFmtId="3" fontId="28" fillId="0" borderId="32" xfId="0" applyNumberFormat="1" applyFont="1" applyFill="1" applyBorder="1" applyAlignment="1">
      <alignment horizontal="right" vertical="center" wrapText="1"/>
    </xf>
    <xf numFmtId="3" fontId="28" fillId="0" borderId="31" xfId="0" applyNumberFormat="1" applyFont="1" applyFill="1" applyBorder="1" applyAlignment="1">
      <alignment horizontal="right" vertical="center" wrapText="1"/>
    </xf>
    <xf numFmtId="3" fontId="28" fillId="0" borderId="30" xfId="0" applyNumberFormat="1" applyFont="1" applyFill="1" applyBorder="1" applyAlignment="1">
      <alignment horizontal="right" vertical="center" wrapText="1"/>
    </xf>
    <xf numFmtId="3" fontId="28" fillId="0" borderId="1" xfId="0" applyNumberFormat="1" applyFont="1" applyFill="1" applyBorder="1" applyAlignment="1">
      <alignment horizontal="right" vertical="center" wrapText="1"/>
    </xf>
    <xf numFmtId="0" fontId="28" fillId="0" borderId="1" xfId="0" applyFont="1" applyFill="1" applyBorder="1" applyAlignment="1">
      <alignment horizontal="right" vertical="center" wrapText="1"/>
    </xf>
    <xf numFmtId="3" fontId="4" fillId="0" borderId="59" xfId="0" applyNumberFormat="1" applyFont="1" applyFill="1" applyBorder="1" applyAlignment="1">
      <alignment horizontal="right" vertical="center" wrapText="1"/>
    </xf>
    <xf numFmtId="3" fontId="4" fillId="0" borderId="55" xfId="0" applyNumberFormat="1" applyFont="1" applyFill="1" applyBorder="1" applyAlignment="1">
      <alignment horizontal="right" vertical="center" wrapText="1"/>
    </xf>
    <xf numFmtId="3" fontId="4" fillId="0" borderId="83" xfId="0" applyNumberFormat="1" applyFont="1" applyFill="1" applyBorder="1" applyAlignment="1">
      <alignment horizontal="right" vertical="center" wrapText="1"/>
    </xf>
    <xf numFmtId="1" fontId="4" fillId="0" borderId="0" xfId="0" applyNumberFormat="1" applyFont="1" applyFill="1">
      <alignment vertical="center"/>
    </xf>
    <xf numFmtId="3" fontId="4" fillId="0" borderId="77" xfId="0" applyNumberFormat="1" applyFont="1" applyFill="1" applyBorder="1" applyAlignment="1">
      <alignment horizontal="right" vertical="center" wrapText="1"/>
    </xf>
    <xf numFmtId="3" fontId="4" fillId="0" borderId="14" xfId="0" applyNumberFormat="1" applyFont="1" applyFill="1" applyBorder="1" applyAlignment="1">
      <alignment horizontal="right" vertical="center" wrapText="1"/>
    </xf>
    <xf numFmtId="3" fontId="4" fillId="0" borderId="12" xfId="0" applyNumberFormat="1" applyFont="1" applyFill="1" applyBorder="1" applyAlignment="1">
      <alignment horizontal="right" vertical="center" wrapText="1"/>
    </xf>
    <xf numFmtId="3" fontId="18" fillId="0" borderId="26" xfId="0" applyNumberFormat="1" applyFont="1" applyFill="1" applyBorder="1" applyAlignment="1">
      <alignment horizontal="right" vertical="center" wrapText="1"/>
    </xf>
    <xf numFmtId="0" fontId="31" fillId="0" borderId="0" xfId="0" applyFont="1" applyFill="1" applyAlignment="1">
      <alignment horizontal="justify" vertical="center"/>
    </xf>
    <xf numFmtId="0" fontId="32" fillId="0" borderId="11" xfId="0" applyFont="1" applyBorder="1" applyAlignment="1">
      <alignment horizontal="right" vertical="center" wrapText="1"/>
    </xf>
    <xf numFmtId="0" fontId="30" fillId="0" borderId="0" xfId="0" applyFont="1" applyAlignment="1">
      <alignment horizontal="left" vertical="center"/>
    </xf>
    <xf numFmtId="3" fontId="33" fillId="0" borderId="14" xfId="0" applyNumberFormat="1" applyFont="1" applyBorder="1" applyAlignment="1">
      <alignment horizontal="right" vertical="center" wrapText="1"/>
    </xf>
    <xf numFmtId="3" fontId="33" fillId="0" borderId="13" xfId="0" applyNumberFormat="1" applyFont="1" applyBorder="1" applyAlignment="1">
      <alignment horizontal="right" vertical="center" wrapText="1"/>
    </xf>
    <xf numFmtId="3" fontId="33" fillId="0" borderId="48" xfId="0" applyNumberFormat="1" applyFont="1" applyBorder="1" applyAlignment="1">
      <alignment horizontal="right" vertical="center" wrapText="1"/>
    </xf>
    <xf numFmtId="3" fontId="33" fillId="0" borderId="38" xfId="0" applyNumberFormat="1" applyFont="1" applyBorder="1" applyAlignment="1">
      <alignment horizontal="right" vertical="center"/>
    </xf>
    <xf numFmtId="179" fontId="33" fillId="0" borderId="9" xfId="0" applyNumberFormat="1" applyFont="1" applyBorder="1" applyAlignment="1">
      <alignment horizontal="right" vertical="center"/>
    </xf>
    <xf numFmtId="181" fontId="4" fillId="0" borderId="0" xfId="0" applyNumberFormat="1" applyFont="1">
      <alignment vertical="center"/>
    </xf>
    <xf numFmtId="0" fontId="4" fillId="0" borderId="11" xfId="0" applyFont="1" applyFill="1" applyBorder="1" applyAlignment="1">
      <alignment horizontal="left" vertical="center" wrapText="1"/>
    </xf>
    <xf numFmtId="38" fontId="13" fillId="0" borderId="1" xfId="1" applyFont="1" applyFill="1" applyBorder="1" applyAlignment="1">
      <alignment horizontal="right" vertical="center" wrapText="1"/>
    </xf>
    <xf numFmtId="38" fontId="13" fillId="0" borderId="2" xfId="1" applyFont="1" applyFill="1" applyBorder="1" applyAlignment="1">
      <alignment horizontal="right" vertical="center" wrapText="1"/>
    </xf>
    <xf numFmtId="38" fontId="13" fillId="0" borderId="26" xfId="1" applyFont="1" applyFill="1" applyBorder="1" applyAlignment="1">
      <alignment horizontal="right" vertical="center" wrapText="1"/>
    </xf>
    <xf numFmtId="38" fontId="13" fillId="0" borderId="11" xfId="1" applyFont="1" applyFill="1" applyBorder="1" applyAlignment="1">
      <alignment horizontal="right" vertical="center" wrapText="1"/>
    </xf>
    <xf numFmtId="0" fontId="10" fillId="0" borderId="0" xfId="0" applyFont="1" applyFill="1" applyAlignment="1">
      <alignment horizontal="justify" vertical="center"/>
    </xf>
    <xf numFmtId="0" fontId="9" fillId="0" borderId="23" xfId="0" applyFont="1" applyBorder="1" applyAlignment="1">
      <alignment vertical="center" wrapText="1"/>
    </xf>
    <xf numFmtId="0" fontId="9" fillId="0" borderId="22" xfId="0" applyFont="1" applyBorder="1" applyAlignment="1">
      <alignment vertical="center" wrapText="1"/>
    </xf>
    <xf numFmtId="0" fontId="9" fillId="0" borderId="20" xfId="0" applyFont="1" applyBorder="1" applyAlignment="1">
      <alignment vertical="center" wrapText="1"/>
    </xf>
    <xf numFmtId="0" fontId="9" fillId="0" borderId="19" xfId="0" applyFont="1" applyBorder="1" applyAlignment="1">
      <alignment vertical="center" wrapText="1"/>
    </xf>
    <xf numFmtId="0" fontId="9" fillId="0" borderId="17" xfId="0" applyFont="1" applyBorder="1" applyAlignment="1">
      <alignment vertical="center" wrapText="1"/>
    </xf>
    <xf numFmtId="0" fontId="9" fillId="0" borderId="14" xfId="0" applyFont="1" applyBorder="1" applyAlignment="1">
      <alignment vertical="center" wrapText="1"/>
    </xf>
    <xf numFmtId="0" fontId="1" fillId="0" borderId="0" xfId="0" applyFont="1" applyAlignment="1">
      <alignment horizontal="justify" vertical="center"/>
    </xf>
    <xf numFmtId="0" fontId="4" fillId="0" borderId="35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3" fontId="14" fillId="0" borderId="35" xfId="0" applyNumberFormat="1" applyFont="1" applyFill="1" applyBorder="1" applyAlignment="1">
      <alignment horizontal="right" vertical="center" wrapText="1"/>
    </xf>
    <xf numFmtId="3" fontId="14" fillId="0" borderId="34" xfId="0" applyNumberFormat="1" applyFont="1" applyFill="1" applyBorder="1" applyAlignment="1">
      <alignment horizontal="right" vertical="center" wrapText="1"/>
    </xf>
    <xf numFmtId="3" fontId="14" fillId="0" borderId="2" xfId="0" applyNumberFormat="1" applyFont="1" applyFill="1" applyBorder="1" applyAlignment="1">
      <alignment horizontal="right" vertical="center" wrapText="1"/>
    </xf>
    <xf numFmtId="0" fontId="14" fillId="0" borderId="33" xfId="0" applyFont="1" applyFill="1" applyBorder="1" applyAlignment="1">
      <alignment horizontal="right" vertical="center" wrapText="1"/>
    </xf>
    <xf numFmtId="0" fontId="1" fillId="0" borderId="0" xfId="0" applyFont="1" applyFill="1" applyAlignment="1">
      <alignment horizontal="justify" vertical="center"/>
    </xf>
    <xf numFmtId="0" fontId="4" fillId="0" borderId="45" xfId="0" applyFont="1" applyFill="1" applyBorder="1" applyAlignment="1">
      <alignment horizontal="left" vertical="center" wrapText="1"/>
    </xf>
    <xf numFmtId="0" fontId="4" fillId="0" borderId="44" xfId="0" applyFont="1" applyFill="1" applyBorder="1" applyAlignment="1">
      <alignment horizontal="left" vertical="center" wrapText="1"/>
    </xf>
    <xf numFmtId="0" fontId="4" fillId="0" borderId="37" xfId="0" applyFont="1" applyFill="1" applyBorder="1" applyAlignment="1">
      <alignment horizontal="center" vertical="center" wrapText="1"/>
    </xf>
    <xf numFmtId="0" fontId="4" fillId="0" borderId="36" xfId="0" applyFont="1" applyFill="1" applyBorder="1" applyAlignment="1">
      <alignment horizontal="center" vertical="center" wrapText="1"/>
    </xf>
    <xf numFmtId="0" fontId="4" fillId="0" borderId="26" xfId="0" applyFont="1" applyFill="1" applyBorder="1" applyAlignment="1">
      <alignment horizontal="center" vertical="center" wrapText="1"/>
    </xf>
    <xf numFmtId="0" fontId="14" fillId="0" borderId="35" xfId="0" applyFont="1" applyFill="1" applyBorder="1" applyAlignment="1">
      <alignment horizontal="right" vertical="center" wrapText="1"/>
    </xf>
    <xf numFmtId="0" fontId="14" fillId="0" borderId="34" xfId="0" applyFont="1" applyFill="1" applyBorder="1" applyAlignment="1">
      <alignment horizontal="right" vertical="center" wrapText="1"/>
    </xf>
    <xf numFmtId="0" fontId="14" fillId="0" borderId="2" xfId="0" applyFont="1" applyFill="1" applyBorder="1" applyAlignment="1">
      <alignment horizontal="right" vertical="center" wrapText="1"/>
    </xf>
    <xf numFmtId="0" fontId="1" fillId="0" borderId="0" xfId="0" applyFont="1" applyFill="1" applyBorder="1" applyAlignment="1">
      <alignment vertical="center"/>
    </xf>
    <xf numFmtId="0" fontId="4" fillId="0" borderId="46" xfId="0" applyFont="1" applyFill="1" applyBorder="1" applyAlignment="1">
      <alignment horizontal="center" vertical="center" wrapText="1"/>
    </xf>
    <xf numFmtId="0" fontId="4" fillId="0" borderId="33" xfId="0" applyFont="1" applyFill="1" applyBorder="1" applyAlignment="1">
      <alignment horizontal="center" vertical="center" wrapText="1"/>
    </xf>
    <xf numFmtId="0" fontId="4" fillId="0" borderId="43" xfId="0" applyFont="1" applyFill="1" applyBorder="1" applyAlignment="1">
      <alignment horizontal="center" vertical="center" wrapText="1"/>
    </xf>
    <xf numFmtId="0" fontId="4" fillId="0" borderId="59" xfId="0" applyFont="1" applyFill="1" applyBorder="1" applyAlignment="1">
      <alignment horizontal="center" vertical="center" wrapText="1"/>
    </xf>
    <xf numFmtId="0" fontId="4" fillId="0" borderId="87" xfId="0" applyFont="1" applyFill="1" applyBorder="1" applyAlignment="1">
      <alignment horizontal="center" vertical="center" wrapText="1"/>
    </xf>
    <xf numFmtId="0" fontId="4" fillId="0" borderId="89" xfId="0" applyFont="1" applyFill="1" applyBorder="1" applyAlignment="1">
      <alignment horizontal="center" vertical="center" wrapText="1"/>
    </xf>
    <xf numFmtId="0" fontId="4" fillId="0" borderId="25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4" fillId="0" borderId="34" xfId="0" applyFont="1" applyFill="1" applyBorder="1" applyAlignment="1">
      <alignment horizontal="center" vertical="center" wrapText="1"/>
    </xf>
    <xf numFmtId="0" fontId="4" fillId="0" borderId="38" xfId="0" applyFont="1" applyFill="1" applyBorder="1" applyAlignment="1">
      <alignment horizontal="left" vertical="center" wrapText="1"/>
    </xf>
    <xf numFmtId="0" fontId="4" fillId="0" borderId="52" xfId="0" applyFont="1" applyFill="1" applyBorder="1" applyAlignment="1">
      <alignment horizontal="left" vertical="center" wrapText="1"/>
    </xf>
    <xf numFmtId="0" fontId="4" fillId="0" borderId="23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justify" vertical="center"/>
    </xf>
    <xf numFmtId="0" fontId="13" fillId="0" borderId="0" xfId="0" applyFont="1" applyFill="1" applyBorder="1" applyAlignment="1">
      <alignment horizontal="left" vertical="center"/>
    </xf>
    <xf numFmtId="0" fontId="4" fillId="0" borderId="39" xfId="0" applyFont="1" applyFill="1" applyBorder="1" applyAlignment="1">
      <alignment horizontal="center" vertical="center" wrapText="1"/>
    </xf>
    <xf numFmtId="0" fontId="4" fillId="0" borderId="38" xfId="0" applyFont="1" applyFill="1" applyBorder="1" applyAlignment="1">
      <alignment horizontal="center" vertical="center" wrapText="1"/>
    </xf>
    <xf numFmtId="0" fontId="13" fillId="0" borderId="0" xfId="0" applyFont="1" applyFill="1">
      <alignment vertical="center"/>
    </xf>
    <xf numFmtId="0" fontId="4" fillId="0" borderId="23" xfId="0" applyFont="1" applyFill="1" applyBorder="1" applyAlignment="1">
      <alignment horizontal="center" vertical="center" wrapText="1"/>
    </xf>
    <xf numFmtId="0" fontId="14" fillId="0" borderId="51" xfId="0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  <xf numFmtId="0" fontId="13" fillId="0" borderId="33" xfId="0" applyFont="1" applyFill="1" applyBorder="1" applyAlignment="1">
      <alignment horizontal="justify" vertical="center"/>
    </xf>
    <xf numFmtId="0" fontId="13" fillId="0" borderId="0" xfId="0" applyFont="1" applyFill="1" applyBorder="1" applyAlignment="1">
      <alignment horizontal="justify" vertical="center"/>
    </xf>
    <xf numFmtId="0" fontId="14" fillId="0" borderId="0" xfId="0" applyFont="1" applyFill="1" applyBorder="1" applyAlignment="1">
      <alignment horizontal="justify" vertical="center" wrapText="1"/>
    </xf>
    <xf numFmtId="0" fontId="14" fillId="0" borderId="0" xfId="0" applyFont="1" applyFill="1" applyBorder="1" applyAlignment="1">
      <alignment horizontal="justify" vertical="center"/>
    </xf>
    <xf numFmtId="0" fontId="4" fillId="0" borderId="82" xfId="0" applyFont="1" applyFill="1" applyBorder="1" applyAlignment="1">
      <alignment horizontal="center" vertical="center" textRotation="255"/>
    </xf>
    <xf numFmtId="0" fontId="4" fillId="0" borderId="5" xfId="0" applyFont="1" applyFill="1" applyBorder="1" applyAlignment="1">
      <alignment horizontal="center" vertical="center" textRotation="255"/>
    </xf>
    <xf numFmtId="0" fontId="4" fillId="0" borderId="76" xfId="0" applyFont="1" applyFill="1" applyBorder="1" applyAlignment="1">
      <alignment horizontal="center" vertical="center" textRotation="255"/>
    </xf>
    <xf numFmtId="0" fontId="4" fillId="0" borderId="81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80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49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39" xfId="0" applyFont="1" applyFill="1" applyBorder="1" applyAlignment="1">
      <alignment horizontal="center" vertical="center"/>
    </xf>
    <xf numFmtId="0" fontId="4" fillId="0" borderId="77" xfId="0" applyFont="1" applyFill="1" applyBorder="1" applyAlignment="1">
      <alignment horizontal="center" vertical="center"/>
    </xf>
    <xf numFmtId="0" fontId="4" fillId="0" borderId="75" xfId="0" applyFont="1" applyFill="1" applyBorder="1" applyAlignment="1">
      <alignment horizontal="center" vertical="center"/>
    </xf>
    <xf numFmtId="0" fontId="4" fillId="0" borderId="74" xfId="0" applyFont="1" applyFill="1" applyBorder="1" applyAlignment="1">
      <alignment horizontal="center" vertical="center"/>
    </xf>
    <xf numFmtId="0" fontId="4" fillId="0" borderId="73" xfId="0" applyFont="1" applyFill="1" applyBorder="1" applyAlignment="1">
      <alignment horizontal="center" vertical="center"/>
    </xf>
    <xf numFmtId="0" fontId="4" fillId="0" borderId="71" xfId="0" applyFont="1" applyFill="1" applyBorder="1" applyAlignment="1">
      <alignment horizontal="center" vertical="center"/>
    </xf>
    <xf numFmtId="0" fontId="4" fillId="0" borderId="70" xfId="0" applyFont="1" applyFill="1" applyBorder="1" applyAlignment="1">
      <alignment horizontal="center" vertical="center"/>
    </xf>
    <xf numFmtId="0" fontId="4" fillId="0" borderId="69" xfId="0" applyFont="1" applyFill="1" applyBorder="1" applyAlignment="1">
      <alignment horizontal="center" vertical="center"/>
    </xf>
    <xf numFmtId="0" fontId="12" fillId="0" borderId="67" xfId="0" applyFont="1" applyFill="1" applyBorder="1" applyAlignment="1">
      <alignment horizontal="justify" vertical="center"/>
    </xf>
    <xf numFmtId="0" fontId="12" fillId="0" borderId="66" xfId="0" applyFont="1" applyFill="1" applyBorder="1" applyAlignment="1">
      <alignment horizontal="justify" vertical="center"/>
    </xf>
    <xf numFmtId="0" fontId="12" fillId="0" borderId="65" xfId="0" applyFont="1" applyFill="1" applyBorder="1" applyAlignment="1">
      <alignment horizontal="justify" vertical="center"/>
    </xf>
    <xf numFmtId="0" fontId="12" fillId="0" borderId="0" xfId="0" applyFont="1" applyFill="1" applyAlignment="1">
      <alignment horizontal="justify" vertical="center"/>
    </xf>
    <xf numFmtId="0" fontId="4" fillId="0" borderId="75" xfId="0" applyFont="1" applyFill="1" applyBorder="1" applyAlignment="1">
      <alignment horizontal="center" vertical="center" wrapText="1"/>
    </xf>
    <xf numFmtId="0" fontId="4" fillId="0" borderId="74" xfId="0" applyFont="1" applyFill="1" applyBorder="1" applyAlignment="1">
      <alignment horizontal="center" vertical="center" wrapText="1"/>
    </xf>
    <xf numFmtId="0" fontId="4" fillId="0" borderId="73" xfId="0" applyFont="1" applyFill="1" applyBorder="1" applyAlignment="1">
      <alignment horizontal="center" vertical="center" wrapText="1"/>
    </xf>
    <xf numFmtId="0" fontId="1" fillId="0" borderId="0" xfId="0" applyFont="1" applyFill="1">
      <alignment vertical="center"/>
    </xf>
    <xf numFmtId="0" fontId="4" fillId="0" borderId="61" xfId="0" applyFont="1" applyFill="1" applyBorder="1" applyAlignment="1">
      <alignment horizontal="center" vertical="center"/>
    </xf>
    <xf numFmtId="0" fontId="4" fillId="0" borderId="3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90" xfId="0" applyFont="1" applyFill="1" applyBorder="1" applyAlignment="1">
      <alignment horizontal="center" vertical="center" wrapText="1"/>
    </xf>
    <xf numFmtId="0" fontId="4" fillId="0" borderId="51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left" vertical="center"/>
    </xf>
    <xf numFmtId="0" fontId="4" fillId="0" borderId="58" xfId="0" applyFont="1" applyFill="1" applyBorder="1" applyAlignment="1">
      <alignment horizontal="center" vertical="center" wrapText="1"/>
    </xf>
    <xf numFmtId="0" fontId="4" fillId="0" borderId="47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0" fontId="21" fillId="0" borderId="87" xfId="0" applyFont="1" applyFill="1" applyBorder="1" applyAlignment="1">
      <alignment horizontal="center" vertical="center" wrapText="1"/>
    </xf>
    <xf numFmtId="0" fontId="21" fillId="0" borderId="18" xfId="0" applyFont="1" applyFill="1" applyBorder="1" applyAlignment="1">
      <alignment horizontal="center" vertical="center" wrapText="1"/>
    </xf>
    <xf numFmtId="0" fontId="21" fillId="0" borderId="32" xfId="0" applyFont="1" applyFill="1" applyBorder="1" applyAlignment="1">
      <alignment horizontal="center" vertical="center" wrapText="1"/>
    </xf>
    <xf numFmtId="0" fontId="21" fillId="0" borderId="30" xfId="0" applyFont="1" applyFill="1" applyBorder="1" applyAlignment="1">
      <alignment horizontal="center" vertical="center" wrapText="1"/>
    </xf>
    <xf numFmtId="0" fontId="14" fillId="0" borderId="0" xfId="0" applyFont="1" applyFill="1" applyBorder="1">
      <alignment vertical="center"/>
    </xf>
    <xf numFmtId="0" fontId="4" fillId="0" borderId="4" xfId="0" applyFont="1" applyFill="1" applyBorder="1" applyAlignment="1">
      <alignment horizontal="center" vertical="center" wrapText="1"/>
    </xf>
    <xf numFmtId="0" fontId="21" fillId="0" borderId="17" xfId="0" applyFont="1" applyFill="1" applyBorder="1" applyAlignment="1">
      <alignment horizontal="center" vertical="center" wrapText="1"/>
    </xf>
    <xf numFmtId="0" fontId="21" fillId="0" borderId="15" xfId="0" applyFont="1" applyFill="1" applyBorder="1" applyAlignment="1">
      <alignment horizontal="center" vertical="center" wrapText="1"/>
    </xf>
    <xf numFmtId="0" fontId="13" fillId="0" borderId="33" xfId="0" applyFont="1" applyFill="1" applyBorder="1" applyAlignment="1">
      <alignment horizontal="left" vertical="center"/>
    </xf>
    <xf numFmtId="0" fontId="22" fillId="0" borderId="51" xfId="0" applyFont="1" applyFill="1" applyBorder="1" applyAlignment="1">
      <alignment vertical="center"/>
    </xf>
    <xf numFmtId="0" fontId="4" fillId="0" borderId="0" xfId="0" applyFont="1" applyFill="1">
      <alignment vertical="center"/>
    </xf>
    <xf numFmtId="0" fontId="14" fillId="0" borderId="33" xfId="0" applyFont="1" applyFill="1" applyBorder="1" applyAlignment="1">
      <alignment horizontal="justify" vertical="center"/>
    </xf>
    <xf numFmtId="0" fontId="14" fillId="0" borderId="51" xfId="0" applyFont="1" applyFill="1" applyBorder="1">
      <alignment vertical="center"/>
    </xf>
    <xf numFmtId="0" fontId="4" fillId="0" borderId="83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87" xfId="0" applyFont="1" applyFill="1" applyBorder="1" applyAlignment="1">
      <alignment horizontal="center" vertical="center" wrapText="1" readingOrder="2"/>
    </xf>
    <xf numFmtId="0" fontId="4" fillId="0" borderId="89" xfId="0" applyFont="1" applyFill="1" applyBorder="1" applyAlignment="1">
      <alignment horizontal="center" vertical="center" wrapText="1" readingOrder="2"/>
    </xf>
    <xf numFmtId="0" fontId="4" fillId="0" borderId="25" xfId="0" applyFont="1" applyFill="1" applyBorder="1" applyAlignment="1">
      <alignment horizontal="center" vertical="center" wrapText="1" readingOrder="2"/>
    </xf>
    <xf numFmtId="0" fontId="14" fillId="0" borderId="51" xfId="0" applyFont="1" applyFill="1" applyBorder="1" applyAlignment="1">
      <alignment vertical="center"/>
    </xf>
    <xf numFmtId="181" fontId="32" fillId="0" borderId="37" xfId="0" applyNumberFormat="1" applyFont="1" applyBorder="1" applyAlignment="1">
      <alignment horizontal="right" vertical="center" wrapText="1"/>
    </xf>
    <xf numFmtId="181" fontId="32" fillId="0" borderId="26" xfId="0" applyNumberFormat="1" applyFont="1" applyBorder="1" applyAlignment="1">
      <alignment horizontal="right" vertical="center" wrapText="1"/>
    </xf>
    <xf numFmtId="0" fontId="3" fillId="0" borderId="0" xfId="0" applyFont="1" applyFill="1">
      <alignment vertical="center"/>
    </xf>
    <xf numFmtId="0" fontId="34" fillId="0" borderId="0" xfId="0" applyFont="1" applyFill="1" applyAlignment="1">
      <alignment horizontal="justify" vertical="center"/>
    </xf>
    <xf numFmtId="0" fontId="9" fillId="0" borderId="37" xfId="0" applyFont="1" applyFill="1" applyBorder="1" applyAlignment="1">
      <alignment horizontal="center" vertical="center" wrapText="1"/>
    </xf>
    <xf numFmtId="0" fontId="9" fillId="0" borderId="43" xfId="0" applyFont="1" applyFill="1" applyBorder="1" applyAlignment="1">
      <alignment horizontal="center" vertical="center" wrapText="1"/>
    </xf>
    <xf numFmtId="0" fontId="9" fillId="0" borderId="42" xfId="0" applyFont="1" applyFill="1" applyBorder="1" applyAlignment="1">
      <alignment horizontal="center" vertical="center" wrapText="1"/>
    </xf>
    <xf numFmtId="0" fontId="9" fillId="0" borderId="41" xfId="0" applyFont="1" applyFill="1" applyBorder="1" applyAlignment="1">
      <alignment horizontal="center" vertical="center" wrapText="1"/>
    </xf>
    <xf numFmtId="0" fontId="9" fillId="0" borderId="26" xfId="0" applyFont="1" applyFill="1" applyBorder="1" applyAlignment="1">
      <alignment horizontal="center" vertical="center" wrapText="1"/>
    </xf>
    <xf numFmtId="0" fontId="9" fillId="0" borderId="14" xfId="0" applyFont="1" applyFill="1" applyBorder="1" applyAlignment="1">
      <alignment horizontal="center" vertical="center" wrapText="1"/>
    </xf>
    <xf numFmtId="0" fontId="9" fillId="0" borderId="13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center" wrapText="1"/>
    </xf>
    <xf numFmtId="38" fontId="4" fillId="0" borderId="29" xfId="1" applyFont="1" applyFill="1" applyBorder="1" applyAlignment="1">
      <alignment horizontal="right" vertical="center" wrapText="1"/>
    </xf>
    <xf numFmtId="0" fontId="4" fillId="0" borderId="29" xfId="0" applyFont="1" applyFill="1" applyBorder="1">
      <alignment vertical="center"/>
    </xf>
    <xf numFmtId="0" fontId="3" fillId="0" borderId="5" xfId="0" applyFont="1" applyFill="1" applyBorder="1" applyAlignment="1">
      <alignment horizontal="left" vertical="center" wrapText="1"/>
    </xf>
    <xf numFmtId="0" fontId="4" fillId="0" borderId="16" xfId="0" applyFont="1" applyFill="1" applyBorder="1">
      <alignment vertical="center"/>
    </xf>
    <xf numFmtId="0" fontId="3" fillId="0" borderId="9" xfId="0" applyFont="1" applyFill="1" applyBorder="1" applyAlignment="1">
      <alignment horizontal="left" vertical="center" wrapText="1"/>
    </xf>
    <xf numFmtId="0" fontId="4" fillId="0" borderId="13" xfId="0" applyFont="1" applyFill="1" applyBorder="1">
      <alignment vertical="center"/>
    </xf>
    <xf numFmtId="0" fontId="3" fillId="0" borderId="26" xfId="0" applyFont="1" applyFill="1" applyBorder="1" applyAlignment="1">
      <alignment horizontal="center" vertical="center" wrapText="1"/>
    </xf>
    <xf numFmtId="38" fontId="4" fillId="0" borderId="28" xfId="1" applyFont="1" applyFill="1" applyBorder="1" applyAlignment="1">
      <alignment horizontal="right" vertical="center" wrapText="1"/>
    </xf>
    <xf numFmtId="0" fontId="4" fillId="0" borderId="28" xfId="0" applyFont="1" applyFill="1" applyBorder="1">
      <alignment vertical="center"/>
    </xf>
    <xf numFmtId="38" fontId="3" fillId="0" borderId="0" xfId="0" applyNumberFormat="1" applyFont="1" applyFill="1">
      <alignment vertical="center"/>
    </xf>
    <xf numFmtId="3" fontId="3" fillId="0" borderId="0" xfId="0" applyNumberFormat="1" applyFont="1" applyFill="1">
      <alignment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0000FF"/>
      <color rgb="FF51FF21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theme" Target="theme/theme1.xml"/><Relationship Id="rId48" Type="http://schemas.openxmlformats.org/officeDocument/2006/relationships/customXml" Target="../customXml/item2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calcChain" Target="calcChain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15"/>
  <sheetViews>
    <sheetView view="pageBreakPreview" zoomScale="106" zoomScaleNormal="100" zoomScaleSheetLayoutView="106" workbookViewId="0">
      <selection activeCell="G8" sqref="G8"/>
    </sheetView>
  </sheetViews>
  <sheetFormatPr defaultRowHeight="18" x14ac:dyDescent="0.4"/>
  <cols>
    <col min="1" max="1" width="31.625" style="40" bestFit="1" customWidth="1"/>
    <col min="2" max="2" width="13.875" style="40" customWidth="1"/>
    <col min="3" max="3" width="5.875" style="40" customWidth="1"/>
    <col min="4" max="16384" width="9" style="40"/>
  </cols>
  <sheetData>
    <row r="1" spans="1:2" ht="24" x14ac:dyDescent="0.4">
      <c r="A1" s="63" t="s">
        <v>359</v>
      </c>
    </row>
    <row r="2" spans="1:2" ht="18.75" thickBot="1" x14ac:dyDescent="0.45">
      <c r="B2" s="144" t="s">
        <v>330</v>
      </c>
    </row>
    <row r="3" spans="1:2" ht="18.75" thickBot="1" x14ac:dyDescent="0.45">
      <c r="A3" s="2" t="s">
        <v>0</v>
      </c>
      <c r="B3" s="3" t="s">
        <v>1</v>
      </c>
    </row>
    <row r="4" spans="1:2" x14ac:dyDescent="0.4">
      <c r="A4" s="42" t="s">
        <v>2</v>
      </c>
      <c r="B4" s="163">
        <v>69666</v>
      </c>
    </row>
    <row r="5" spans="1:2" x14ac:dyDescent="0.4">
      <c r="A5" s="43" t="s">
        <v>3</v>
      </c>
      <c r="B5" s="64">
        <v>35737</v>
      </c>
    </row>
    <row r="6" spans="1:2" x14ac:dyDescent="0.4">
      <c r="A6" s="43" t="s">
        <v>4</v>
      </c>
      <c r="B6" s="64">
        <v>3846</v>
      </c>
    </row>
    <row r="7" spans="1:2" x14ac:dyDescent="0.4">
      <c r="A7" s="43" t="s">
        <v>5</v>
      </c>
      <c r="B7" s="64">
        <v>4164</v>
      </c>
    </row>
    <row r="8" spans="1:2" x14ac:dyDescent="0.4">
      <c r="A8" s="43" t="s">
        <v>6</v>
      </c>
      <c r="B8" s="64">
        <v>96462</v>
      </c>
    </row>
    <row r="9" spans="1:2" x14ac:dyDescent="0.4">
      <c r="A9" s="164" t="s">
        <v>333</v>
      </c>
      <c r="B9" s="65">
        <v>19485</v>
      </c>
    </row>
    <row r="10" spans="1:2" x14ac:dyDescent="0.4">
      <c r="A10" s="43" t="s">
        <v>334</v>
      </c>
      <c r="B10" s="64">
        <v>259050</v>
      </c>
    </row>
    <row r="11" spans="1:2" x14ac:dyDescent="0.4">
      <c r="A11" s="43" t="s">
        <v>7</v>
      </c>
      <c r="B11" s="64">
        <v>185360</v>
      </c>
    </row>
    <row r="12" spans="1:2" x14ac:dyDescent="0.4">
      <c r="A12" s="164" t="s">
        <v>335</v>
      </c>
      <c r="B12" s="65">
        <v>19853</v>
      </c>
    </row>
    <row r="13" spans="1:2" x14ac:dyDescent="0.4">
      <c r="A13" s="43" t="s">
        <v>8</v>
      </c>
      <c r="B13" s="124">
        <v>168829</v>
      </c>
    </row>
    <row r="14" spans="1:2" ht="18.75" thickBot="1" x14ac:dyDescent="0.45">
      <c r="A14" s="165" t="s">
        <v>336</v>
      </c>
      <c r="B14" s="166">
        <v>198</v>
      </c>
    </row>
    <row r="15" spans="1:2" ht="18.75" thickBot="1" x14ac:dyDescent="0.45">
      <c r="A15" s="150" t="s">
        <v>9</v>
      </c>
      <c r="B15" s="166">
        <v>862650</v>
      </c>
    </row>
  </sheetData>
  <phoneticPr fontId="2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4"/>
  <sheetViews>
    <sheetView view="pageBreakPreview" zoomScaleNormal="112" zoomScaleSheetLayoutView="100" workbookViewId="0">
      <selection activeCell="B4" sqref="B4"/>
    </sheetView>
  </sheetViews>
  <sheetFormatPr defaultRowHeight="18" x14ac:dyDescent="0.4"/>
  <cols>
    <col min="1" max="1" width="5.5" style="158" bestFit="1" customWidth="1"/>
    <col min="2" max="13" width="5.25" style="158" customWidth="1"/>
    <col min="14" max="14" width="7.375" style="158" bestFit="1" customWidth="1"/>
    <col min="15" max="16384" width="9" style="158"/>
  </cols>
  <sheetData>
    <row r="1" spans="1:14" ht="24" x14ac:dyDescent="0.4">
      <c r="A1" s="560" t="s">
        <v>105</v>
      </c>
      <c r="B1" s="560"/>
      <c r="C1" s="560"/>
      <c r="D1" s="560"/>
      <c r="E1" s="560"/>
      <c r="F1" s="560"/>
      <c r="G1" s="560"/>
      <c r="H1" s="560"/>
      <c r="I1" s="560"/>
      <c r="J1" s="560"/>
      <c r="K1" s="560"/>
      <c r="L1" s="560"/>
      <c r="M1" s="560"/>
      <c r="N1" s="560"/>
    </row>
    <row r="2" spans="1:14" ht="24.75" thickBot="1" x14ac:dyDescent="0.45">
      <c r="A2" s="247"/>
      <c r="B2" s="247"/>
      <c r="C2" s="247"/>
      <c r="D2" s="247"/>
      <c r="E2" s="247"/>
      <c r="F2" s="247"/>
      <c r="G2" s="247"/>
      <c r="H2" s="247"/>
      <c r="I2" s="247"/>
      <c r="J2" s="247"/>
      <c r="K2" s="247"/>
      <c r="L2" s="247"/>
      <c r="M2" s="247"/>
      <c r="N2" s="247"/>
    </row>
    <row r="3" spans="1:14" ht="18.75" thickBot="1" x14ac:dyDescent="0.45">
      <c r="A3" s="41"/>
      <c r="B3" s="59" t="s">
        <v>102</v>
      </c>
      <c r="C3" s="85" t="s">
        <v>101</v>
      </c>
      <c r="D3" s="85" t="s">
        <v>100</v>
      </c>
      <c r="E3" s="85" t="s">
        <v>99</v>
      </c>
      <c r="F3" s="85" t="s">
        <v>98</v>
      </c>
      <c r="G3" s="85" t="s">
        <v>97</v>
      </c>
      <c r="H3" s="85" t="s">
        <v>96</v>
      </c>
      <c r="I3" s="85" t="s">
        <v>95</v>
      </c>
      <c r="J3" s="85" t="s">
        <v>94</v>
      </c>
      <c r="K3" s="85" t="s">
        <v>93</v>
      </c>
      <c r="L3" s="85" t="s">
        <v>92</v>
      </c>
      <c r="M3" s="56" t="s">
        <v>91</v>
      </c>
      <c r="N3" s="148" t="s">
        <v>104</v>
      </c>
    </row>
    <row r="4" spans="1:14" ht="18.75" thickBot="1" x14ac:dyDescent="0.45">
      <c r="A4" s="150" t="s">
        <v>103</v>
      </c>
      <c r="B4" s="248">
        <v>115</v>
      </c>
      <c r="C4" s="249">
        <v>130</v>
      </c>
      <c r="D4" s="249">
        <v>138</v>
      </c>
      <c r="E4" s="249">
        <v>152</v>
      </c>
      <c r="F4" s="249">
        <v>108</v>
      </c>
      <c r="G4" s="249">
        <v>106</v>
      </c>
      <c r="H4" s="249">
        <v>104</v>
      </c>
      <c r="I4" s="249">
        <v>147</v>
      </c>
      <c r="J4" s="249">
        <v>81</v>
      </c>
      <c r="K4" s="249">
        <v>116</v>
      </c>
      <c r="L4" s="249">
        <v>131</v>
      </c>
      <c r="M4" s="250">
        <v>148</v>
      </c>
      <c r="N4" s="251">
        <v>1476</v>
      </c>
    </row>
  </sheetData>
  <mergeCells count="1">
    <mergeCell ref="A1:N1"/>
  </mergeCells>
  <phoneticPr fontId="2"/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O5"/>
  <sheetViews>
    <sheetView view="pageBreakPreview" zoomScale="115" zoomScaleNormal="100" zoomScaleSheetLayoutView="115" workbookViewId="0">
      <selection activeCell="G11" sqref="G11"/>
    </sheetView>
  </sheetViews>
  <sheetFormatPr defaultRowHeight="18" x14ac:dyDescent="0.4"/>
  <cols>
    <col min="1" max="1" width="13.875" style="158" bestFit="1" customWidth="1"/>
    <col min="2" max="2" width="7.125" style="158" bestFit="1" customWidth="1"/>
    <col min="3" max="6" width="7.5" style="158" bestFit="1" customWidth="1"/>
    <col min="7" max="7" width="7.125" style="158" bestFit="1" customWidth="1"/>
    <col min="8" max="8" width="7.5" style="158" bestFit="1" customWidth="1"/>
    <col min="9" max="9" width="6.875" style="158" customWidth="1"/>
    <col min="10" max="10" width="6.625" style="158" bestFit="1" customWidth="1"/>
    <col min="11" max="11" width="7.5" style="158" bestFit="1" customWidth="1"/>
    <col min="12" max="12" width="7.875" style="158" customWidth="1"/>
    <col min="13" max="13" width="7.625" style="158" bestFit="1" customWidth="1"/>
    <col min="14" max="14" width="8.625" style="158" bestFit="1" customWidth="1"/>
    <col min="15" max="16384" width="9" style="158"/>
  </cols>
  <sheetData>
    <row r="1" spans="1:15" ht="24" x14ac:dyDescent="0.4">
      <c r="A1" s="561" t="s">
        <v>108</v>
      </c>
      <c r="B1" s="561"/>
      <c r="C1" s="561"/>
      <c r="D1" s="561"/>
      <c r="E1" s="561"/>
    </row>
    <row r="2" spans="1:15" ht="24.75" thickBot="1" x14ac:dyDescent="0.45">
      <c r="A2" s="159"/>
    </row>
    <row r="3" spans="1:15" ht="18.75" thickBot="1" x14ac:dyDescent="0.45">
      <c r="A3" s="41"/>
      <c r="B3" s="148" t="s">
        <v>102</v>
      </c>
      <c r="C3" s="148" t="s">
        <v>101</v>
      </c>
      <c r="D3" s="148" t="s">
        <v>100</v>
      </c>
      <c r="E3" s="148" t="s">
        <v>99</v>
      </c>
      <c r="F3" s="148" t="s">
        <v>98</v>
      </c>
      <c r="G3" s="148" t="s">
        <v>97</v>
      </c>
      <c r="H3" s="148" t="s">
        <v>96</v>
      </c>
      <c r="I3" s="148" t="s">
        <v>95</v>
      </c>
      <c r="J3" s="148" t="s">
        <v>94</v>
      </c>
      <c r="K3" s="148" t="s">
        <v>93</v>
      </c>
      <c r="L3" s="148" t="s">
        <v>92</v>
      </c>
      <c r="M3" s="148" t="s">
        <v>91</v>
      </c>
      <c r="N3" s="148" t="s">
        <v>104</v>
      </c>
    </row>
    <row r="4" spans="1:15" ht="18.75" thickBot="1" x14ac:dyDescent="0.45">
      <c r="A4" s="224" t="s">
        <v>107</v>
      </c>
      <c r="B4" s="166">
        <v>8684</v>
      </c>
      <c r="C4" s="166">
        <v>8311</v>
      </c>
      <c r="D4" s="166">
        <v>8994</v>
      </c>
      <c r="E4" s="166">
        <v>8649</v>
      </c>
      <c r="F4" s="166">
        <v>8552</v>
      </c>
      <c r="G4" s="166">
        <v>8732</v>
      </c>
      <c r="H4" s="166">
        <v>8569</v>
      </c>
      <c r="I4" s="166">
        <v>9068</v>
      </c>
      <c r="J4" s="166">
        <v>8431</v>
      </c>
      <c r="K4" s="166">
        <v>8363</v>
      </c>
      <c r="L4" s="166">
        <v>8451</v>
      </c>
      <c r="M4" s="166">
        <v>9035</v>
      </c>
      <c r="N4" s="166">
        <v>103839</v>
      </c>
      <c r="O4" s="94"/>
    </row>
    <row r="5" spans="1:15" ht="18.75" thickBot="1" x14ac:dyDescent="0.45">
      <c r="A5" s="224" t="s">
        <v>106</v>
      </c>
      <c r="B5" s="166">
        <v>9170</v>
      </c>
      <c r="C5" s="166">
        <v>9520</v>
      </c>
      <c r="D5" s="166">
        <v>9561</v>
      </c>
      <c r="E5" s="166">
        <v>9594</v>
      </c>
      <c r="F5" s="166">
        <v>10004</v>
      </c>
      <c r="G5" s="166">
        <v>9403</v>
      </c>
      <c r="H5" s="166">
        <v>9461</v>
      </c>
      <c r="I5" s="166">
        <v>9404</v>
      </c>
      <c r="J5" s="166">
        <v>9336</v>
      </c>
      <c r="K5" s="166">
        <v>9439</v>
      </c>
      <c r="L5" s="166">
        <v>8791</v>
      </c>
      <c r="M5" s="166">
        <v>9781</v>
      </c>
      <c r="N5" s="166">
        <v>113464</v>
      </c>
      <c r="O5" s="94"/>
    </row>
  </sheetData>
  <mergeCells count="1">
    <mergeCell ref="A1:E1"/>
  </mergeCells>
  <phoneticPr fontId="2"/>
  <pageMargins left="0.7" right="0.7" top="0.75" bottom="0.75" header="0.3" footer="0.3"/>
  <pageSetup paperSize="9" scale="72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O5"/>
  <sheetViews>
    <sheetView view="pageBreakPreview" zoomScale="115" zoomScaleNormal="96" zoomScaleSheetLayoutView="115" workbookViewId="0">
      <selection activeCell="G7" sqref="G7"/>
    </sheetView>
  </sheetViews>
  <sheetFormatPr defaultColWidth="24.625" defaultRowHeight="18" x14ac:dyDescent="0.4"/>
  <cols>
    <col min="1" max="1" width="13.25" style="158" customWidth="1"/>
    <col min="2" max="2" width="6.125" style="158" bestFit="1" customWidth="1"/>
    <col min="3" max="14" width="5.125" style="158" customWidth="1"/>
    <col min="15" max="15" width="6.5" style="158" bestFit="1" customWidth="1"/>
    <col min="16" max="16384" width="24.625" style="158"/>
  </cols>
  <sheetData>
    <row r="1" spans="1:15" ht="24" x14ac:dyDescent="0.4">
      <c r="A1" s="560" t="s">
        <v>110</v>
      </c>
      <c r="B1" s="560"/>
      <c r="C1" s="560"/>
      <c r="D1" s="560"/>
      <c r="E1" s="560"/>
      <c r="F1" s="560"/>
      <c r="G1" s="560"/>
      <c r="H1" s="560"/>
      <c r="I1" s="560"/>
      <c r="J1" s="560"/>
      <c r="K1" s="560"/>
      <c r="L1" s="560"/>
      <c r="M1" s="560"/>
      <c r="N1" s="560"/>
      <c r="O1" s="560"/>
    </row>
    <row r="2" spans="1:15" ht="24.75" thickBot="1" x14ac:dyDescent="0.45">
      <c r="A2" s="247"/>
      <c r="B2" s="247"/>
      <c r="C2" s="247"/>
      <c r="D2" s="247"/>
      <c r="E2" s="247"/>
      <c r="F2" s="247"/>
      <c r="G2" s="247"/>
      <c r="H2" s="247"/>
      <c r="I2" s="247"/>
      <c r="J2" s="247"/>
      <c r="K2" s="247"/>
      <c r="L2" s="247"/>
      <c r="M2" s="247"/>
      <c r="N2" s="247"/>
      <c r="O2" s="247"/>
    </row>
    <row r="3" spans="1:15" ht="18.75" thickBot="1" x14ac:dyDescent="0.45">
      <c r="A3" s="536"/>
      <c r="B3" s="562"/>
      <c r="C3" s="59" t="s">
        <v>102</v>
      </c>
      <c r="D3" s="85" t="s">
        <v>101</v>
      </c>
      <c r="E3" s="85" t="s">
        <v>100</v>
      </c>
      <c r="F3" s="85" t="s">
        <v>99</v>
      </c>
      <c r="G3" s="85" t="s">
        <v>98</v>
      </c>
      <c r="H3" s="85" t="s">
        <v>97</v>
      </c>
      <c r="I3" s="85" t="s">
        <v>96</v>
      </c>
      <c r="J3" s="85" t="s">
        <v>95</v>
      </c>
      <c r="K3" s="85" t="s">
        <v>94</v>
      </c>
      <c r="L3" s="85" t="s">
        <v>93</v>
      </c>
      <c r="M3" s="85" t="s">
        <v>92</v>
      </c>
      <c r="N3" s="56" t="s">
        <v>91</v>
      </c>
      <c r="O3" s="148" t="s">
        <v>104</v>
      </c>
    </row>
    <row r="4" spans="1:15" ht="18.75" customHeight="1" x14ac:dyDescent="0.4">
      <c r="A4" s="565" t="s">
        <v>325</v>
      </c>
      <c r="B4" s="566"/>
      <c r="C4" s="252">
        <v>2</v>
      </c>
      <c r="D4" s="253">
        <v>2</v>
      </c>
      <c r="E4" s="253">
        <v>2</v>
      </c>
      <c r="F4" s="253">
        <v>3</v>
      </c>
      <c r="G4" s="253">
        <v>7</v>
      </c>
      <c r="H4" s="253">
        <v>1</v>
      </c>
      <c r="I4" s="253">
        <v>0</v>
      </c>
      <c r="J4" s="253">
        <v>1</v>
      </c>
      <c r="K4" s="253">
        <v>6</v>
      </c>
      <c r="L4" s="253">
        <v>0</v>
      </c>
      <c r="M4" s="253">
        <v>6</v>
      </c>
      <c r="N4" s="254">
        <v>5</v>
      </c>
      <c r="O4" s="255">
        <v>35</v>
      </c>
    </row>
    <row r="5" spans="1:15" ht="18.75" thickBot="1" x14ac:dyDescent="0.45">
      <c r="A5" s="563" t="s">
        <v>87</v>
      </c>
      <c r="B5" s="564"/>
      <c r="C5" s="256">
        <v>7</v>
      </c>
      <c r="D5" s="257">
        <v>3</v>
      </c>
      <c r="E5" s="257">
        <v>1</v>
      </c>
      <c r="F5" s="257">
        <v>4</v>
      </c>
      <c r="G5" s="257">
        <v>4</v>
      </c>
      <c r="H5" s="257">
        <v>0</v>
      </c>
      <c r="I5" s="257">
        <v>1</v>
      </c>
      <c r="J5" s="257">
        <v>0</v>
      </c>
      <c r="K5" s="257">
        <v>0</v>
      </c>
      <c r="L5" s="257">
        <v>0</v>
      </c>
      <c r="M5" s="257">
        <v>2</v>
      </c>
      <c r="N5" s="258">
        <v>2</v>
      </c>
      <c r="O5" s="259">
        <v>24</v>
      </c>
    </row>
  </sheetData>
  <mergeCells count="4">
    <mergeCell ref="A1:O1"/>
    <mergeCell ref="A3:B3"/>
    <mergeCell ref="A5:B5"/>
    <mergeCell ref="A4:B4"/>
  </mergeCells>
  <phoneticPr fontId="2"/>
  <pageMargins left="0.7" right="0.7" top="0.75" bottom="0.75" header="0.3" footer="0.3"/>
  <pageSetup paperSize="9" scale="92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5"/>
  <sheetViews>
    <sheetView view="pageBreakPreview" zoomScaleNormal="100" zoomScaleSheetLayoutView="100" workbookViewId="0">
      <selection activeCell="H10" sqref="H10"/>
    </sheetView>
  </sheetViews>
  <sheetFormatPr defaultRowHeight="18.75" x14ac:dyDescent="0.4"/>
  <cols>
    <col min="1" max="1" width="5.875" style="260" customWidth="1"/>
    <col min="2" max="14" width="7.625" style="260" customWidth="1"/>
    <col min="15" max="16384" width="9" style="260"/>
  </cols>
  <sheetData>
    <row r="1" spans="1:14" ht="24" x14ac:dyDescent="0.4">
      <c r="A1" s="561" t="s">
        <v>320</v>
      </c>
      <c r="B1" s="561"/>
      <c r="C1" s="561"/>
      <c r="D1" s="561"/>
      <c r="E1" s="561"/>
      <c r="F1" s="158"/>
      <c r="G1" s="158"/>
      <c r="H1" s="158"/>
      <c r="I1" s="158"/>
      <c r="J1" s="158"/>
      <c r="K1" s="158"/>
      <c r="L1" s="158"/>
      <c r="M1" s="158"/>
      <c r="N1" s="158"/>
    </row>
    <row r="2" spans="1:14" ht="24.75" thickBot="1" x14ac:dyDescent="0.45">
      <c r="A2" s="159"/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</row>
    <row r="3" spans="1:14" x14ac:dyDescent="0.4">
      <c r="A3" s="78"/>
      <c r="B3" s="79" t="s">
        <v>102</v>
      </c>
      <c r="C3" s="79" t="s">
        <v>101</v>
      </c>
      <c r="D3" s="79" t="s">
        <v>100</v>
      </c>
      <c r="E3" s="79" t="s">
        <v>99</v>
      </c>
      <c r="F3" s="79" t="s">
        <v>98</v>
      </c>
      <c r="G3" s="79" t="s">
        <v>97</v>
      </c>
      <c r="H3" s="79" t="s">
        <v>96</v>
      </c>
      <c r="I3" s="79" t="s">
        <v>95</v>
      </c>
      <c r="J3" s="79" t="s">
        <v>94</v>
      </c>
      <c r="K3" s="79" t="s">
        <v>93</v>
      </c>
      <c r="L3" s="79" t="s">
        <v>92</v>
      </c>
      <c r="M3" s="79" t="s">
        <v>91</v>
      </c>
      <c r="N3" s="80" t="s">
        <v>104</v>
      </c>
    </row>
    <row r="4" spans="1:14" x14ac:dyDescent="0.4">
      <c r="A4" s="81" t="s">
        <v>183</v>
      </c>
      <c r="B4" s="22">
        <v>12</v>
      </c>
      <c r="C4" s="22">
        <v>13</v>
      </c>
      <c r="D4" s="22">
        <v>16</v>
      </c>
      <c r="E4" s="22">
        <v>6</v>
      </c>
      <c r="F4" s="22">
        <v>15</v>
      </c>
      <c r="G4" s="22">
        <v>18</v>
      </c>
      <c r="H4" s="22">
        <v>10</v>
      </c>
      <c r="I4" s="22">
        <v>13</v>
      </c>
      <c r="J4" s="22">
        <v>19</v>
      </c>
      <c r="K4" s="22">
        <v>8</v>
      </c>
      <c r="L4" s="22">
        <v>10</v>
      </c>
      <c r="M4" s="22">
        <v>16</v>
      </c>
      <c r="N4" s="21">
        <v>156</v>
      </c>
    </row>
    <row r="5" spans="1:14" ht="19.5" thickBot="1" x14ac:dyDescent="0.45">
      <c r="A5" s="82" t="s">
        <v>103</v>
      </c>
      <c r="B5" s="18">
        <v>50</v>
      </c>
      <c r="C5" s="18">
        <v>71</v>
      </c>
      <c r="D5" s="18">
        <v>56</v>
      </c>
      <c r="E5" s="18">
        <v>21</v>
      </c>
      <c r="F5" s="18">
        <v>65</v>
      </c>
      <c r="G5" s="18">
        <v>68</v>
      </c>
      <c r="H5" s="18">
        <v>48</v>
      </c>
      <c r="I5" s="18">
        <v>63</v>
      </c>
      <c r="J5" s="18">
        <v>59</v>
      </c>
      <c r="K5" s="18">
        <v>52</v>
      </c>
      <c r="L5" s="18">
        <v>33</v>
      </c>
      <c r="M5" s="18">
        <v>70</v>
      </c>
      <c r="N5" s="17">
        <v>656</v>
      </c>
    </row>
  </sheetData>
  <mergeCells count="1">
    <mergeCell ref="A1:E1"/>
  </mergeCells>
  <phoneticPr fontId="2"/>
  <pageMargins left="0.7" right="0.7" top="0.75" bottom="0.75" header="0.3" footer="0.3"/>
  <pageSetup paperSize="9" scale="76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49"/>
  <sheetViews>
    <sheetView view="pageBreakPreview" topLeftCell="A40" zoomScaleNormal="100" zoomScaleSheetLayoutView="100" workbookViewId="0">
      <selection activeCell="B49" sqref="B49"/>
    </sheetView>
  </sheetViews>
  <sheetFormatPr defaultRowHeight="18" x14ac:dyDescent="0.4"/>
  <cols>
    <col min="1" max="1" width="11" style="158" bestFit="1" customWidth="1"/>
    <col min="2" max="2" width="9" style="158" bestFit="1" customWidth="1"/>
    <col min="3" max="3" width="7.125" style="158" bestFit="1" customWidth="1"/>
    <col min="4" max="16384" width="9" style="158"/>
  </cols>
  <sheetData>
    <row r="1" spans="1:3" ht="24" x14ac:dyDescent="0.4">
      <c r="A1" s="561" t="s">
        <v>159</v>
      </c>
      <c r="B1" s="561"/>
      <c r="C1" s="561"/>
    </row>
    <row r="2" spans="1:3" ht="18.75" thickBot="1" x14ac:dyDescent="0.45">
      <c r="A2" s="261"/>
    </row>
    <row r="3" spans="1:3" ht="18.75" thickBot="1" x14ac:dyDescent="0.45">
      <c r="A3" s="41" t="s">
        <v>158</v>
      </c>
      <c r="B3" s="85" t="s">
        <v>157</v>
      </c>
      <c r="C3" s="56" t="s">
        <v>156</v>
      </c>
    </row>
    <row r="4" spans="1:3" x14ac:dyDescent="0.4">
      <c r="A4" s="37" t="s">
        <v>155</v>
      </c>
      <c r="B4" s="262">
        <v>1055</v>
      </c>
      <c r="C4" s="263">
        <v>121.68396770472894</v>
      </c>
    </row>
    <row r="5" spans="1:3" x14ac:dyDescent="0.4">
      <c r="A5" s="36" t="s">
        <v>154</v>
      </c>
      <c r="B5" s="264">
        <v>1237</v>
      </c>
      <c r="C5" s="265">
        <v>69.709777402085095</v>
      </c>
    </row>
    <row r="6" spans="1:3" x14ac:dyDescent="0.4">
      <c r="A6" s="36" t="s">
        <v>153</v>
      </c>
      <c r="B6" s="26">
        <v>2074</v>
      </c>
      <c r="C6" s="265">
        <v>15.103958052652661</v>
      </c>
    </row>
    <row r="7" spans="1:3" x14ac:dyDescent="0.4">
      <c r="A7" s="36" t="s">
        <v>152</v>
      </c>
      <c r="B7" s="26">
        <v>1684</v>
      </c>
      <c r="C7" s="265">
        <v>16.081438543884946</v>
      </c>
    </row>
    <row r="8" spans="1:3" x14ac:dyDescent="0.4">
      <c r="A8" s="36" t="s">
        <v>151</v>
      </c>
      <c r="B8" s="26">
        <v>1963</v>
      </c>
      <c r="C8" s="265">
        <v>4.9100777908401909</v>
      </c>
    </row>
    <row r="9" spans="1:3" x14ac:dyDescent="0.4">
      <c r="A9" s="36" t="s">
        <v>150</v>
      </c>
      <c r="B9" s="26">
        <v>1609</v>
      </c>
      <c r="C9" s="265">
        <v>52.23686773586131</v>
      </c>
    </row>
    <row r="10" spans="1:3" x14ac:dyDescent="0.4">
      <c r="A10" s="36" t="s">
        <v>149</v>
      </c>
      <c r="B10" s="26">
        <v>1052</v>
      </c>
      <c r="C10" s="265">
        <v>3.0038090125691705</v>
      </c>
    </row>
    <row r="11" spans="1:3" x14ac:dyDescent="0.4">
      <c r="A11" s="36" t="s">
        <v>148</v>
      </c>
      <c r="B11" s="26">
        <v>2031</v>
      </c>
      <c r="C11" s="265">
        <v>7.0269522194927863</v>
      </c>
    </row>
    <row r="12" spans="1:3" x14ac:dyDescent="0.4">
      <c r="A12" s="36" t="s">
        <v>147</v>
      </c>
      <c r="B12" s="22">
        <v>332</v>
      </c>
      <c r="C12" s="265">
        <v>3.8098298199511147</v>
      </c>
    </row>
    <row r="13" spans="1:3" x14ac:dyDescent="0.4">
      <c r="A13" s="36" t="s">
        <v>146</v>
      </c>
      <c r="B13" s="26">
        <v>2445</v>
      </c>
      <c r="C13" s="265">
        <v>6.2520936203074138</v>
      </c>
    </row>
    <row r="14" spans="1:3" x14ac:dyDescent="0.4">
      <c r="A14" s="36" t="s">
        <v>145</v>
      </c>
      <c r="B14" s="26">
        <v>3257</v>
      </c>
      <c r="C14" s="265">
        <v>8.2597890038547384</v>
      </c>
    </row>
    <row r="15" spans="1:3" x14ac:dyDescent="0.4">
      <c r="A15" s="36" t="s">
        <v>144</v>
      </c>
      <c r="B15" s="26">
        <v>2848</v>
      </c>
      <c r="C15" s="265">
        <v>38.070285660816211</v>
      </c>
    </row>
    <row r="16" spans="1:3" x14ac:dyDescent="0.4">
      <c r="A16" s="36" t="s">
        <v>143</v>
      </c>
      <c r="B16" s="26">
        <v>2140</v>
      </c>
      <c r="C16" s="265">
        <v>9.4293066375268779</v>
      </c>
    </row>
    <row r="17" spans="1:4" x14ac:dyDescent="0.4">
      <c r="A17" s="36" t="s">
        <v>321</v>
      </c>
      <c r="B17" s="22">
        <v>373</v>
      </c>
      <c r="C17" s="265">
        <v>2.6348692808149021</v>
      </c>
    </row>
    <row r="18" spans="1:4" x14ac:dyDescent="0.4">
      <c r="A18" s="36" t="s">
        <v>142</v>
      </c>
      <c r="B18" s="22">
        <v>358</v>
      </c>
      <c r="C18" s="265">
        <v>3.0540602793014902</v>
      </c>
    </row>
    <row r="19" spans="1:4" x14ac:dyDescent="0.4">
      <c r="A19" s="36" t="s">
        <v>141</v>
      </c>
      <c r="B19" s="264">
        <v>988</v>
      </c>
      <c r="C19" s="265">
        <v>18.130769089607838</v>
      </c>
    </row>
    <row r="20" spans="1:4" x14ac:dyDescent="0.4">
      <c r="A20" s="36" t="s">
        <v>140</v>
      </c>
      <c r="B20" s="22">
        <v>342</v>
      </c>
      <c r="C20" s="265">
        <v>2.917167788326211</v>
      </c>
    </row>
    <row r="21" spans="1:4" x14ac:dyDescent="0.4">
      <c r="A21" s="36" t="s">
        <v>139</v>
      </c>
      <c r="B21" s="26">
        <v>2052</v>
      </c>
      <c r="C21" s="265">
        <v>4.2049266494398552</v>
      </c>
    </row>
    <row r="22" spans="1:4" x14ac:dyDescent="0.4">
      <c r="A22" s="36" t="s">
        <v>138</v>
      </c>
      <c r="B22" s="26">
        <v>1019</v>
      </c>
      <c r="C22" s="265">
        <v>3.8954981956082944</v>
      </c>
    </row>
    <row r="23" spans="1:4" x14ac:dyDescent="0.4">
      <c r="A23" s="36" t="s">
        <v>137</v>
      </c>
      <c r="B23" s="26">
        <v>1122</v>
      </c>
      <c r="C23" s="265">
        <v>16.577034454228475</v>
      </c>
    </row>
    <row r="24" spans="1:4" x14ac:dyDescent="0.4">
      <c r="A24" s="36" t="s">
        <v>136</v>
      </c>
      <c r="B24" s="26">
        <v>2881</v>
      </c>
      <c r="C24" s="265">
        <v>1.045049580910089</v>
      </c>
    </row>
    <row r="25" spans="1:4" x14ac:dyDescent="0.4">
      <c r="A25" s="36" t="s">
        <v>135</v>
      </c>
      <c r="B25" s="26">
        <v>1299</v>
      </c>
      <c r="C25" s="265">
        <v>20.654126850364904</v>
      </c>
    </row>
    <row r="26" spans="1:4" x14ac:dyDescent="0.4">
      <c r="A26" s="36" t="s">
        <v>134</v>
      </c>
      <c r="B26" s="26">
        <v>880</v>
      </c>
      <c r="C26" s="265">
        <v>7.604037052398728</v>
      </c>
    </row>
    <row r="27" spans="1:4" x14ac:dyDescent="0.4">
      <c r="A27" s="36" t="s">
        <v>133</v>
      </c>
      <c r="B27" s="26">
        <v>1535</v>
      </c>
      <c r="C27" s="265">
        <v>14.271502552135146</v>
      </c>
      <c r="D27" s="34"/>
    </row>
    <row r="28" spans="1:4" x14ac:dyDescent="0.4">
      <c r="A28" s="36" t="s">
        <v>132</v>
      </c>
      <c r="B28" s="26">
        <v>811</v>
      </c>
      <c r="C28" s="265">
        <v>13.977215931613326</v>
      </c>
      <c r="D28" s="34"/>
    </row>
    <row r="29" spans="1:4" x14ac:dyDescent="0.4">
      <c r="A29" s="36" t="s">
        <v>131</v>
      </c>
      <c r="B29" s="26">
        <v>3666</v>
      </c>
      <c r="C29" s="265">
        <v>34.270329896328981</v>
      </c>
      <c r="D29" s="34"/>
    </row>
    <row r="30" spans="1:4" x14ac:dyDescent="0.4">
      <c r="A30" s="36" t="s">
        <v>130</v>
      </c>
      <c r="B30" s="26">
        <v>2797</v>
      </c>
      <c r="C30" s="265">
        <v>28.271944365827032</v>
      </c>
      <c r="D30" s="34"/>
    </row>
    <row r="31" spans="1:4" x14ac:dyDescent="0.4">
      <c r="A31" s="36" t="s">
        <v>129</v>
      </c>
      <c r="B31" s="22">
        <v>508</v>
      </c>
      <c r="C31" s="265">
        <v>39.987405541561714</v>
      </c>
      <c r="D31" s="34"/>
    </row>
    <row r="32" spans="1:4" x14ac:dyDescent="0.4">
      <c r="A32" s="36" t="s">
        <v>128</v>
      </c>
      <c r="B32" s="22">
        <v>348</v>
      </c>
      <c r="C32" s="265">
        <v>22.693185523312682</v>
      </c>
      <c r="D32" s="34"/>
    </row>
    <row r="33" spans="1:10" x14ac:dyDescent="0.4">
      <c r="A33" s="36" t="s">
        <v>127</v>
      </c>
      <c r="B33" s="22">
        <v>389</v>
      </c>
      <c r="C33" s="265">
        <v>82.485156912637834</v>
      </c>
      <c r="D33" s="34"/>
    </row>
    <row r="34" spans="1:10" x14ac:dyDescent="0.4">
      <c r="A34" s="36" t="s">
        <v>126</v>
      </c>
      <c r="B34" s="26">
        <v>1790</v>
      </c>
      <c r="C34" s="265">
        <v>2.192125737393134</v>
      </c>
      <c r="D34" s="34"/>
    </row>
    <row r="35" spans="1:10" x14ac:dyDescent="0.4">
      <c r="A35" s="36" t="s">
        <v>125</v>
      </c>
      <c r="B35" s="22">
        <v>844</v>
      </c>
      <c r="C35" s="265">
        <v>15.310379857054746</v>
      </c>
      <c r="D35" s="34"/>
    </row>
    <row r="36" spans="1:10" x14ac:dyDescent="0.4">
      <c r="A36" s="36" t="s">
        <v>124</v>
      </c>
      <c r="B36" s="22">
        <v>509</v>
      </c>
      <c r="C36" s="265">
        <v>6.9369676320272573</v>
      </c>
      <c r="D36" s="34"/>
    </row>
    <row r="37" spans="1:10" x14ac:dyDescent="0.4">
      <c r="A37" s="36" t="s">
        <v>123</v>
      </c>
      <c r="B37" s="22">
        <v>301</v>
      </c>
      <c r="C37" s="265">
        <v>18.430075924565273</v>
      </c>
      <c r="D37" s="34"/>
    </row>
    <row r="38" spans="1:10" x14ac:dyDescent="0.4">
      <c r="A38" s="36" t="s">
        <v>122</v>
      </c>
      <c r="B38" s="26">
        <v>1033</v>
      </c>
      <c r="C38" s="265">
        <v>5.6402472317470025</v>
      </c>
      <c r="D38" s="34"/>
    </row>
    <row r="39" spans="1:10" x14ac:dyDescent="0.4">
      <c r="A39" s="36" t="s">
        <v>121</v>
      </c>
      <c r="B39" s="26">
        <v>1538</v>
      </c>
      <c r="C39" s="265">
        <v>8.2121708857717994</v>
      </c>
      <c r="D39" s="34"/>
    </row>
    <row r="40" spans="1:10" x14ac:dyDescent="0.4">
      <c r="A40" s="36" t="s">
        <v>120</v>
      </c>
      <c r="B40" s="22">
        <v>816</v>
      </c>
      <c r="C40" s="265">
        <v>9.9035135627161832</v>
      </c>
      <c r="D40" s="34"/>
    </row>
    <row r="41" spans="1:10" x14ac:dyDescent="0.4">
      <c r="A41" s="36" t="s">
        <v>119</v>
      </c>
      <c r="B41" s="266">
        <v>1192</v>
      </c>
      <c r="C41" s="265">
        <v>27.478733949606955</v>
      </c>
      <c r="D41" s="34"/>
    </row>
    <row r="42" spans="1:10" x14ac:dyDescent="0.4">
      <c r="A42" s="36" t="s">
        <v>118</v>
      </c>
      <c r="B42" s="26">
        <v>974</v>
      </c>
      <c r="C42" s="265">
        <v>9.8467386469327511</v>
      </c>
      <c r="D42" s="34"/>
    </row>
    <row r="43" spans="1:10" x14ac:dyDescent="0.4">
      <c r="A43" s="36" t="s">
        <v>117</v>
      </c>
      <c r="B43" s="26">
        <v>662</v>
      </c>
      <c r="C43" s="265">
        <v>80.66284878762032</v>
      </c>
      <c r="D43" s="34"/>
    </row>
    <row r="44" spans="1:10" ht="18.75" x14ac:dyDescent="0.4">
      <c r="A44" s="36" t="s">
        <v>116</v>
      </c>
      <c r="B44" s="264">
        <v>1346</v>
      </c>
      <c r="C44" s="265">
        <v>22.92351448473185</v>
      </c>
      <c r="D44" s="34"/>
      <c r="J44" s="109"/>
    </row>
    <row r="45" spans="1:10" ht="18.75" x14ac:dyDescent="0.4">
      <c r="A45" s="36" t="s">
        <v>115</v>
      </c>
      <c r="B45" s="26">
        <v>1753</v>
      </c>
      <c r="C45" s="265">
        <v>35.295065133791049</v>
      </c>
      <c r="D45" s="34"/>
      <c r="J45" s="109"/>
    </row>
    <row r="46" spans="1:10" ht="19.5" thickBot="1" x14ac:dyDescent="0.45">
      <c r="A46" s="35" t="s">
        <v>114</v>
      </c>
      <c r="B46" s="267">
        <v>581</v>
      </c>
      <c r="C46" s="268">
        <v>40.694823842543947</v>
      </c>
      <c r="D46" s="34"/>
      <c r="J46" s="109"/>
    </row>
    <row r="47" spans="1:10" ht="19.5" thickBot="1" x14ac:dyDescent="0.45">
      <c r="A47" s="41" t="s">
        <v>113</v>
      </c>
      <c r="B47" s="269">
        <v>58434</v>
      </c>
      <c r="C47" s="270">
        <v>6.6</v>
      </c>
      <c r="D47" s="34"/>
      <c r="E47" s="94"/>
      <c r="J47" s="109"/>
    </row>
    <row r="48" spans="1:10" ht="23.25" customHeight="1" x14ac:dyDescent="0.4">
      <c r="A48" s="567" t="s">
        <v>112</v>
      </c>
      <c r="B48" s="567"/>
      <c r="C48" s="567"/>
      <c r="D48" s="567"/>
    </row>
    <row r="49" spans="1:4" x14ac:dyDescent="0.4">
      <c r="A49" s="33" t="s">
        <v>361</v>
      </c>
      <c r="B49" s="33"/>
      <c r="C49" s="33"/>
      <c r="D49" s="32"/>
    </row>
  </sheetData>
  <mergeCells count="2">
    <mergeCell ref="A1:C1"/>
    <mergeCell ref="A48:D48"/>
  </mergeCells>
  <phoneticPr fontId="2"/>
  <pageMargins left="0.7" right="0.7" top="0.75" bottom="0.75" header="0.3" footer="0.3"/>
  <pageSetup paperSize="9" scale="83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N11"/>
  <sheetViews>
    <sheetView view="pageBreakPreview" zoomScaleNormal="100" zoomScaleSheetLayoutView="100" workbookViewId="0">
      <selection activeCell="Q8" sqref="Q8"/>
    </sheetView>
  </sheetViews>
  <sheetFormatPr defaultRowHeight="18" x14ac:dyDescent="0.4"/>
  <cols>
    <col min="1" max="1" width="16.125" style="158" bestFit="1" customWidth="1"/>
    <col min="2" max="13" width="5.25" style="158" customWidth="1"/>
    <col min="14" max="14" width="6" style="158" bestFit="1" customWidth="1"/>
    <col min="15" max="16384" width="9" style="158"/>
  </cols>
  <sheetData>
    <row r="1" spans="1:14" ht="24" x14ac:dyDescent="0.4">
      <c r="A1" s="568" t="s">
        <v>352</v>
      </c>
      <c r="B1" s="568"/>
      <c r="C1" s="568"/>
      <c r="D1" s="568"/>
      <c r="E1" s="568"/>
      <c r="F1" s="568"/>
      <c r="G1" s="568"/>
      <c r="H1" s="568"/>
      <c r="I1" s="568"/>
      <c r="J1" s="568"/>
      <c r="K1" s="568"/>
      <c r="L1" s="568"/>
      <c r="M1" s="568"/>
      <c r="N1" s="568"/>
    </row>
    <row r="2" spans="1:14" ht="24" x14ac:dyDescent="0.4">
      <c r="A2" s="271"/>
      <c r="B2" s="271"/>
      <c r="C2" s="271"/>
      <c r="D2" s="271"/>
      <c r="E2" s="271"/>
      <c r="F2" s="271"/>
      <c r="G2" s="271"/>
      <c r="H2" s="271"/>
      <c r="I2" s="271"/>
      <c r="J2" s="271"/>
      <c r="K2" s="271"/>
      <c r="L2" s="271"/>
      <c r="M2" s="271"/>
      <c r="N2" s="271"/>
    </row>
    <row r="3" spans="1:14" ht="19.5" customHeight="1" thickBot="1" x14ac:dyDescent="0.45">
      <c r="A3" s="569"/>
      <c r="B3" s="569"/>
      <c r="C3" s="569"/>
      <c r="D3" s="569"/>
      <c r="E3" s="569"/>
      <c r="F3" s="569"/>
      <c r="G3" s="569"/>
      <c r="H3" s="569"/>
      <c r="I3" s="569"/>
      <c r="J3" s="569"/>
      <c r="K3" s="569"/>
      <c r="L3" s="569"/>
      <c r="M3" s="569"/>
      <c r="N3" s="569"/>
    </row>
    <row r="4" spans="1:14" ht="18.75" thickBot="1" x14ac:dyDescent="0.45">
      <c r="A4" s="41"/>
      <c r="B4" s="59" t="s">
        <v>102</v>
      </c>
      <c r="C4" s="85" t="s">
        <v>101</v>
      </c>
      <c r="D4" s="85" t="s">
        <v>100</v>
      </c>
      <c r="E4" s="85" t="s">
        <v>99</v>
      </c>
      <c r="F4" s="85" t="s">
        <v>98</v>
      </c>
      <c r="G4" s="85" t="s">
        <v>97</v>
      </c>
      <c r="H4" s="85" t="s">
        <v>96</v>
      </c>
      <c r="I4" s="85" t="s">
        <v>95</v>
      </c>
      <c r="J4" s="85" t="s">
        <v>94</v>
      </c>
      <c r="K4" s="85" t="s">
        <v>93</v>
      </c>
      <c r="L4" s="85" t="s">
        <v>92</v>
      </c>
      <c r="M4" s="56" t="s">
        <v>91</v>
      </c>
      <c r="N4" s="148" t="s">
        <v>52</v>
      </c>
    </row>
    <row r="5" spans="1:14" ht="18.75" x14ac:dyDescent="0.4">
      <c r="A5" s="272" t="s">
        <v>161</v>
      </c>
      <c r="B5" s="273">
        <v>116</v>
      </c>
      <c r="C5" s="274">
        <v>76</v>
      </c>
      <c r="D5" s="274">
        <v>65</v>
      </c>
      <c r="E5" s="274">
        <v>56</v>
      </c>
      <c r="F5" s="274">
        <v>67</v>
      </c>
      <c r="G5" s="274">
        <v>70</v>
      </c>
      <c r="H5" s="274">
        <v>70</v>
      </c>
      <c r="I5" s="274">
        <v>64</v>
      </c>
      <c r="J5" s="274">
        <v>54</v>
      </c>
      <c r="K5" s="274">
        <v>47</v>
      </c>
      <c r="L5" s="274">
        <v>63</v>
      </c>
      <c r="M5" s="275">
        <v>81</v>
      </c>
      <c r="N5" s="276">
        <v>829</v>
      </c>
    </row>
    <row r="6" spans="1:14" ht="18.75" x14ac:dyDescent="0.4">
      <c r="A6" s="277" t="s">
        <v>314</v>
      </c>
      <c r="B6" s="278">
        <v>29</v>
      </c>
      <c r="C6" s="279">
        <v>28</v>
      </c>
      <c r="D6" s="279">
        <v>22</v>
      </c>
      <c r="E6" s="279">
        <v>27</v>
      </c>
      <c r="F6" s="279">
        <v>33</v>
      </c>
      <c r="G6" s="279">
        <v>22</v>
      </c>
      <c r="H6" s="279">
        <v>23</v>
      </c>
      <c r="I6" s="279">
        <v>20</v>
      </c>
      <c r="J6" s="279">
        <v>21</v>
      </c>
      <c r="K6" s="279">
        <v>20</v>
      </c>
      <c r="L6" s="279">
        <v>20</v>
      </c>
      <c r="M6" s="280">
        <v>23</v>
      </c>
      <c r="N6" s="281">
        <v>288</v>
      </c>
    </row>
    <row r="7" spans="1:14" ht="18.75" x14ac:dyDescent="0.4">
      <c r="A7" s="282" t="s">
        <v>160</v>
      </c>
      <c r="B7" s="283">
        <v>385</v>
      </c>
      <c r="C7" s="284">
        <v>240</v>
      </c>
      <c r="D7" s="284">
        <v>209</v>
      </c>
      <c r="E7" s="284">
        <v>170</v>
      </c>
      <c r="F7" s="284">
        <v>211</v>
      </c>
      <c r="G7" s="284">
        <v>210</v>
      </c>
      <c r="H7" s="284">
        <v>198</v>
      </c>
      <c r="I7" s="284">
        <v>212</v>
      </c>
      <c r="J7" s="284">
        <v>147</v>
      </c>
      <c r="K7" s="284">
        <v>136</v>
      </c>
      <c r="L7" s="284">
        <v>204</v>
      </c>
      <c r="M7" s="285">
        <v>267</v>
      </c>
      <c r="N7" s="286">
        <v>2589</v>
      </c>
    </row>
    <row r="8" spans="1:14" ht="18.75" x14ac:dyDescent="0.4">
      <c r="A8" s="287" t="s">
        <v>315</v>
      </c>
      <c r="B8" s="288">
        <v>70</v>
      </c>
      <c r="C8" s="289">
        <v>71</v>
      </c>
      <c r="D8" s="289">
        <v>58</v>
      </c>
      <c r="E8" s="289">
        <v>65</v>
      </c>
      <c r="F8" s="289">
        <v>76</v>
      </c>
      <c r="G8" s="289">
        <v>48</v>
      </c>
      <c r="H8" s="289">
        <v>55</v>
      </c>
      <c r="I8" s="289">
        <v>47</v>
      </c>
      <c r="J8" s="289">
        <v>46</v>
      </c>
      <c r="K8" s="289">
        <v>45</v>
      </c>
      <c r="L8" s="289">
        <v>44</v>
      </c>
      <c r="M8" s="290">
        <v>52</v>
      </c>
      <c r="N8" s="281">
        <v>677</v>
      </c>
    </row>
    <row r="9" spans="1:14" ht="18.75" x14ac:dyDescent="0.4">
      <c r="A9" s="287" t="s">
        <v>316</v>
      </c>
      <c r="B9" s="288">
        <v>193</v>
      </c>
      <c r="C9" s="289">
        <v>120</v>
      </c>
      <c r="D9" s="289">
        <v>105</v>
      </c>
      <c r="E9" s="289">
        <v>85</v>
      </c>
      <c r="F9" s="289">
        <v>106</v>
      </c>
      <c r="G9" s="289">
        <v>105</v>
      </c>
      <c r="H9" s="289">
        <v>99</v>
      </c>
      <c r="I9" s="289">
        <v>106</v>
      </c>
      <c r="J9" s="289">
        <v>74</v>
      </c>
      <c r="K9" s="289">
        <v>68</v>
      </c>
      <c r="L9" s="289">
        <v>102</v>
      </c>
      <c r="M9" s="290">
        <v>134</v>
      </c>
      <c r="N9" s="286">
        <v>1297</v>
      </c>
    </row>
    <row r="10" spans="1:14" ht="19.5" thickBot="1" x14ac:dyDescent="0.45">
      <c r="A10" s="45" t="s">
        <v>315</v>
      </c>
      <c r="B10" s="291">
        <v>34</v>
      </c>
      <c r="C10" s="292">
        <v>32</v>
      </c>
      <c r="D10" s="292">
        <v>26</v>
      </c>
      <c r="E10" s="292">
        <v>30</v>
      </c>
      <c r="F10" s="292">
        <v>36</v>
      </c>
      <c r="G10" s="292">
        <v>24</v>
      </c>
      <c r="H10" s="292">
        <v>26</v>
      </c>
      <c r="I10" s="292">
        <v>24</v>
      </c>
      <c r="J10" s="292">
        <v>23</v>
      </c>
      <c r="K10" s="292">
        <v>22</v>
      </c>
      <c r="L10" s="292">
        <v>23</v>
      </c>
      <c r="M10" s="293">
        <v>25</v>
      </c>
      <c r="N10" s="294">
        <v>325</v>
      </c>
    </row>
    <row r="11" spans="1:14" x14ac:dyDescent="0.4">
      <c r="A11" s="295"/>
      <c r="B11" s="295"/>
      <c r="C11" s="295"/>
      <c r="D11" s="295"/>
      <c r="E11" s="295"/>
      <c r="F11" s="295"/>
      <c r="G11" s="295"/>
      <c r="H11" s="295"/>
      <c r="I11" s="295"/>
      <c r="J11" s="295"/>
      <c r="K11" s="295"/>
      <c r="L11" s="295"/>
      <c r="M11" s="295"/>
      <c r="N11" s="295"/>
    </row>
  </sheetData>
  <mergeCells count="2">
    <mergeCell ref="A1:N1"/>
    <mergeCell ref="A3:N3"/>
  </mergeCells>
  <phoneticPr fontId="2"/>
  <pageMargins left="0.7" right="0.7" top="0.75" bottom="0.75" header="0.3" footer="0.3"/>
  <pageSetup paperSize="9" scale="94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6"/>
  <sheetViews>
    <sheetView view="pageBreakPreview" zoomScale="115" zoomScaleNormal="100" zoomScaleSheetLayoutView="115" workbookViewId="0">
      <selection activeCell="F9" sqref="F9"/>
    </sheetView>
  </sheetViews>
  <sheetFormatPr defaultRowHeight="18" x14ac:dyDescent="0.4"/>
  <cols>
    <col min="1" max="1" width="13.875" style="158" bestFit="1" customWidth="1"/>
    <col min="2" max="13" width="5.625" style="158" customWidth="1"/>
    <col min="14" max="14" width="6" style="158" bestFit="1" customWidth="1"/>
    <col min="15" max="16384" width="9" style="158"/>
  </cols>
  <sheetData>
    <row r="1" spans="1:14" ht="24" x14ac:dyDescent="0.4">
      <c r="A1" s="561" t="s">
        <v>164</v>
      </c>
      <c r="B1" s="561"/>
      <c r="C1" s="561"/>
      <c r="D1" s="561"/>
      <c r="E1" s="561"/>
      <c r="F1" s="561"/>
      <c r="G1" s="561"/>
      <c r="H1" s="561"/>
      <c r="I1" s="561"/>
      <c r="J1" s="561"/>
      <c r="K1" s="561"/>
      <c r="L1" s="561"/>
      <c r="M1" s="561"/>
      <c r="N1" s="561"/>
    </row>
    <row r="2" spans="1:14" ht="18.75" thickBot="1" x14ac:dyDescent="0.45">
      <c r="A2" s="296"/>
    </row>
    <row r="3" spans="1:14" ht="18.75" thickBot="1" x14ac:dyDescent="0.45">
      <c r="A3" s="41"/>
      <c r="B3" s="59" t="s">
        <v>102</v>
      </c>
      <c r="C3" s="85" t="s">
        <v>101</v>
      </c>
      <c r="D3" s="85" t="s">
        <v>100</v>
      </c>
      <c r="E3" s="85" t="s">
        <v>99</v>
      </c>
      <c r="F3" s="85" t="s">
        <v>98</v>
      </c>
      <c r="G3" s="85" t="s">
        <v>97</v>
      </c>
      <c r="H3" s="85" t="s">
        <v>96</v>
      </c>
      <c r="I3" s="85" t="s">
        <v>95</v>
      </c>
      <c r="J3" s="85" t="s">
        <v>94</v>
      </c>
      <c r="K3" s="85" t="s">
        <v>93</v>
      </c>
      <c r="L3" s="85" t="s">
        <v>92</v>
      </c>
      <c r="M3" s="56" t="s">
        <v>91</v>
      </c>
      <c r="N3" s="148" t="s">
        <v>52</v>
      </c>
    </row>
    <row r="4" spans="1:14" x14ac:dyDescent="0.4">
      <c r="A4" s="86" t="s">
        <v>163</v>
      </c>
      <c r="B4" s="168">
        <v>54</v>
      </c>
      <c r="C4" s="297">
        <v>62</v>
      </c>
      <c r="D4" s="297">
        <v>66</v>
      </c>
      <c r="E4" s="297">
        <v>65</v>
      </c>
      <c r="F4" s="297">
        <v>60</v>
      </c>
      <c r="G4" s="297">
        <v>62</v>
      </c>
      <c r="H4" s="297">
        <v>53</v>
      </c>
      <c r="I4" s="297">
        <v>57</v>
      </c>
      <c r="J4" s="297">
        <v>52</v>
      </c>
      <c r="K4" s="297">
        <v>61</v>
      </c>
      <c r="L4" s="297">
        <v>64</v>
      </c>
      <c r="M4" s="298">
        <v>57</v>
      </c>
      <c r="N4" s="299">
        <v>713</v>
      </c>
    </row>
    <row r="5" spans="1:14" ht="18.75" thickBot="1" x14ac:dyDescent="0.45">
      <c r="A5" s="38" t="s">
        <v>162</v>
      </c>
      <c r="B5" s="19">
        <v>141</v>
      </c>
      <c r="C5" s="18">
        <v>170</v>
      </c>
      <c r="D5" s="18">
        <v>184</v>
      </c>
      <c r="E5" s="18">
        <v>192</v>
      </c>
      <c r="F5" s="18">
        <v>163</v>
      </c>
      <c r="G5" s="18">
        <v>167</v>
      </c>
      <c r="H5" s="18">
        <v>160</v>
      </c>
      <c r="I5" s="18">
        <v>187</v>
      </c>
      <c r="J5" s="18">
        <v>151</v>
      </c>
      <c r="K5" s="18">
        <v>180</v>
      </c>
      <c r="L5" s="18">
        <v>136</v>
      </c>
      <c r="M5" s="17">
        <v>162</v>
      </c>
      <c r="N5" s="300">
        <v>1993</v>
      </c>
    </row>
    <row r="6" spans="1:14" x14ac:dyDescent="0.4">
      <c r="A6" s="46"/>
    </row>
  </sheetData>
  <mergeCells count="1">
    <mergeCell ref="A1:N1"/>
  </mergeCells>
  <phoneticPr fontId="2"/>
  <pageMargins left="0.7" right="0.7" top="0.75" bottom="0.75" header="0.3" footer="0.3"/>
  <pageSetup paperSize="9" scale="92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O11"/>
  <sheetViews>
    <sheetView view="pageBreakPreview" zoomScale="115" zoomScaleNormal="100" zoomScaleSheetLayoutView="115" workbookViewId="0">
      <selection activeCell="G15" sqref="G15"/>
    </sheetView>
  </sheetViews>
  <sheetFormatPr defaultColWidth="25.5" defaultRowHeight="18" x14ac:dyDescent="0.4"/>
  <cols>
    <col min="1" max="1" width="9.5" style="158" bestFit="1" customWidth="1"/>
    <col min="2" max="2" width="11.625" style="158" bestFit="1" customWidth="1"/>
    <col min="3" max="15" width="5.875" style="158" customWidth="1"/>
    <col min="16" max="16384" width="25.5" style="158"/>
  </cols>
  <sheetData>
    <row r="1" spans="1:15" ht="24" x14ac:dyDescent="0.4">
      <c r="A1" s="561" t="s">
        <v>170</v>
      </c>
      <c r="B1" s="561"/>
      <c r="C1" s="561"/>
      <c r="D1" s="561"/>
      <c r="E1" s="561"/>
      <c r="F1" s="561"/>
      <c r="G1" s="561"/>
      <c r="H1" s="561"/>
      <c r="I1" s="561"/>
      <c r="J1" s="561"/>
      <c r="K1" s="561"/>
      <c r="L1" s="561"/>
      <c r="M1" s="561"/>
      <c r="N1" s="561"/>
      <c r="O1" s="561"/>
    </row>
    <row r="2" spans="1:15" ht="18.75" customHeight="1" x14ac:dyDescent="0.4">
      <c r="A2" s="159"/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</row>
    <row r="3" spans="1:15" ht="18.75" thickBot="1" x14ac:dyDescent="0.45">
      <c r="A3" s="572" t="s">
        <v>169</v>
      </c>
      <c r="B3" s="572"/>
      <c r="C3" s="572"/>
      <c r="D3" s="572"/>
      <c r="E3" s="572"/>
      <c r="F3" s="572"/>
      <c r="G3" s="572"/>
      <c r="H3" s="572"/>
      <c r="I3" s="572"/>
      <c r="J3" s="572"/>
      <c r="K3" s="572"/>
      <c r="L3" s="572"/>
      <c r="M3" s="572"/>
      <c r="N3" s="572"/>
      <c r="O3" s="572"/>
    </row>
    <row r="4" spans="1:15" ht="18.75" thickBot="1" x14ac:dyDescent="0.45">
      <c r="A4" s="536"/>
      <c r="B4" s="537"/>
      <c r="C4" s="59" t="s">
        <v>102</v>
      </c>
      <c r="D4" s="85" t="s">
        <v>101</v>
      </c>
      <c r="E4" s="85" t="s">
        <v>100</v>
      </c>
      <c r="F4" s="85" t="s">
        <v>99</v>
      </c>
      <c r="G4" s="85" t="s">
        <v>98</v>
      </c>
      <c r="H4" s="85" t="s">
        <v>97</v>
      </c>
      <c r="I4" s="85" t="s">
        <v>96</v>
      </c>
      <c r="J4" s="85" t="s">
        <v>95</v>
      </c>
      <c r="K4" s="85" t="s">
        <v>94</v>
      </c>
      <c r="L4" s="85" t="s">
        <v>93</v>
      </c>
      <c r="M4" s="85" t="s">
        <v>92</v>
      </c>
      <c r="N4" s="56" t="s">
        <v>91</v>
      </c>
      <c r="O4" s="50" t="s">
        <v>52</v>
      </c>
    </row>
    <row r="5" spans="1:15" x14ac:dyDescent="0.4">
      <c r="A5" s="573" t="s">
        <v>168</v>
      </c>
      <c r="B5" s="301" t="s">
        <v>166</v>
      </c>
      <c r="C5" s="302">
        <v>108</v>
      </c>
      <c r="D5" s="303">
        <v>129</v>
      </c>
      <c r="E5" s="303">
        <v>85</v>
      </c>
      <c r="F5" s="303">
        <v>86</v>
      </c>
      <c r="G5" s="303">
        <v>86</v>
      </c>
      <c r="H5" s="303">
        <v>76</v>
      </c>
      <c r="I5" s="303">
        <v>99</v>
      </c>
      <c r="J5" s="303">
        <v>75</v>
      </c>
      <c r="K5" s="303">
        <v>89</v>
      </c>
      <c r="L5" s="303">
        <v>87</v>
      </c>
      <c r="M5" s="303">
        <v>85</v>
      </c>
      <c r="N5" s="304">
        <v>98</v>
      </c>
      <c r="O5" s="305">
        <v>1103</v>
      </c>
    </row>
    <row r="6" spans="1:15" x14ac:dyDescent="0.4">
      <c r="A6" s="570"/>
      <c r="B6" s="306" t="s">
        <v>165</v>
      </c>
      <c r="C6" s="307">
        <v>127</v>
      </c>
      <c r="D6" s="308">
        <v>173</v>
      </c>
      <c r="E6" s="308">
        <v>108</v>
      </c>
      <c r="F6" s="308">
        <v>100</v>
      </c>
      <c r="G6" s="308">
        <v>104</v>
      </c>
      <c r="H6" s="308">
        <v>87</v>
      </c>
      <c r="I6" s="308">
        <v>114</v>
      </c>
      <c r="J6" s="308">
        <v>97</v>
      </c>
      <c r="K6" s="308">
        <v>104</v>
      </c>
      <c r="L6" s="308">
        <v>107</v>
      </c>
      <c r="M6" s="308">
        <v>94</v>
      </c>
      <c r="N6" s="309">
        <v>121</v>
      </c>
      <c r="O6" s="310">
        <v>1336</v>
      </c>
    </row>
    <row r="7" spans="1:15" x14ac:dyDescent="0.4">
      <c r="A7" s="570" t="s">
        <v>167</v>
      </c>
      <c r="B7" s="306" t="s">
        <v>166</v>
      </c>
      <c r="C7" s="307">
        <v>158</v>
      </c>
      <c r="D7" s="308">
        <v>683</v>
      </c>
      <c r="E7" s="308">
        <v>185</v>
      </c>
      <c r="F7" s="308">
        <v>230</v>
      </c>
      <c r="G7" s="308">
        <v>192</v>
      </c>
      <c r="H7" s="308">
        <v>224</v>
      </c>
      <c r="I7" s="308">
        <v>219</v>
      </c>
      <c r="J7" s="308">
        <v>228</v>
      </c>
      <c r="K7" s="308">
        <v>271</v>
      </c>
      <c r="L7" s="308">
        <v>206</v>
      </c>
      <c r="M7" s="308">
        <v>843</v>
      </c>
      <c r="N7" s="309">
        <v>225</v>
      </c>
      <c r="O7" s="310">
        <v>3664</v>
      </c>
    </row>
    <row r="8" spans="1:15" x14ac:dyDescent="0.4">
      <c r="A8" s="570"/>
      <c r="B8" s="306" t="s">
        <v>165</v>
      </c>
      <c r="C8" s="307">
        <v>177</v>
      </c>
      <c r="D8" s="308">
        <v>1697</v>
      </c>
      <c r="E8" s="308">
        <v>216</v>
      </c>
      <c r="F8" s="308">
        <v>291</v>
      </c>
      <c r="G8" s="308">
        <v>204</v>
      </c>
      <c r="H8" s="308">
        <v>241</v>
      </c>
      <c r="I8" s="308">
        <v>255</v>
      </c>
      <c r="J8" s="308">
        <v>250</v>
      </c>
      <c r="K8" s="311">
        <v>295</v>
      </c>
      <c r="L8" s="308">
        <v>230</v>
      </c>
      <c r="M8" s="308">
        <v>2389</v>
      </c>
      <c r="N8" s="309">
        <v>2425</v>
      </c>
      <c r="O8" s="310">
        <v>8670</v>
      </c>
    </row>
    <row r="9" spans="1:15" x14ac:dyDescent="0.4">
      <c r="A9" s="570" t="s">
        <v>90</v>
      </c>
      <c r="B9" s="306" t="s">
        <v>166</v>
      </c>
      <c r="C9" s="307">
        <v>80</v>
      </c>
      <c r="D9" s="308">
        <v>60</v>
      </c>
      <c r="E9" s="308">
        <v>67</v>
      </c>
      <c r="F9" s="308">
        <v>48</v>
      </c>
      <c r="G9" s="308">
        <v>51</v>
      </c>
      <c r="H9" s="308">
        <v>64</v>
      </c>
      <c r="I9" s="308">
        <v>57</v>
      </c>
      <c r="J9" s="308">
        <v>57</v>
      </c>
      <c r="K9" s="308">
        <v>49</v>
      </c>
      <c r="L9" s="308">
        <v>60</v>
      </c>
      <c r="M9" s="308">
        <v>80</v>
      </c>
      <c r="N9" s="309">
        <v>56</v>
      </c>
      <c r="O9" s="312">
        <v>729</v>
      </c>
    </row>
    <row r="10" spans="1:15" ht="18.75" thickBot="1" x14ac:dyDescent="0.45">
      <c r="A10" s="571"/>
      <c r="B10" s="313" t="s">
        <v>165</v>
      </c>
      <c r="C10" s="314">
        <v>80</v>
      </c>
      <c r="D10" s="315">
        <v>60</v>
      </c>
      <c r="E10" s="315">
        <v>67</v>
      </c>
      <c r="F10" s="315">
        <v>48</v>
      </c>
      <c r="G10" s="315">
        <v>51</v>
      </c>
      <c r="H10" s="315">
        <v>64</v>
      </c>
      <c r="I10" s="315">
        <v>57</v>
      </c>
      <c r="J10" s="315">
        <v>61</v>
      </c>
      <c r="K10" s="315">
        <v>49</v>
      </c>
      <c r="L10" s="315">
        <v>60</v>
      </c>
      <c r="M10" s="315">
        <v>80</v>
      </c>
      <c r="N10" s="316">
        <v>62</v>
      </c>
      <c r="O10" s="317">
        <v>739</v>
      </c>
    </row>
    <row r="11" spans="1:15" x14ac:dyDescent="0.4">
      <c r="A11" s="46"/>
    </row>
  </sheetData>
  <mergeCells count="6">
    <mergeCell ref="A9:A10"/>
    <mergeCell ref="A1:O1"/>
    <mergeCell ref="A3:O3"/>
    <mergeCell ref="A4:B4"/>
    <mergeCell ref="A5:A6"/>
    <mergeCell ref="A7:A8"/>
  </mergeCells>
  <phoneticPr fontId="2"/>
  <pageMargins left="0.7" right="0.7" top="0.75" bottom="0.75" header="0.3" footer="0.3"/>
  <pageSetup paperSize="9" scale="82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O7"/>
  <sheetViews>
    <sheetView view="pageBreakPreview" zoomScale="115" zoomScaleNormal="100" zoomScaleSheetLayoutView="115" workbookViewId="0">
      <selection activeCell="D11" sqref="D11"/>
    </sheetView>
  </sheetViews>
  <sheetFormatPr defaultColWidth="63.625" defaultRowHeight="18" x14ac:dyDescent="0.4"/>
  <cols>
    <col min="1" max="1" width="27.25" style="158" bestFit="1" customWidth="1"/>
    <col min="2" max="13" width="6.125" style="158" customWidth="1"/>
    <col min="14" max="14" width="7.625" style="158" bestFit="1" customWidth="1"/>
    <col min="15" max="28" width="20.75" style="158" customWidth="1"/>
    <col min="29" max="16384" width="63.625" style="158"/>
  </cols>
  <sheetData>
    <row r="1" spans="1:15" ht="24" x14ac:dyDescent="0.4">
      <c r="A1" s="568" t="s">
        <v>171</v>
      </c>
      <c r="B1" s="568"/>
      <c r="C1" s="568"/>
      <c r="D1" s="568"/>
      <c r="E1" s="568"/>
      <c r="F1" s="568"/>
      <c r="G1" s="568"/>
      <c r="H1" s="568"/>
      <c r="I1" s="568"/>
      <c r="J1" s="568"/>
      <c r="K1" s="568"/>
      <c r="L1" s="568"/>
      <c r="M1" s="568"/>
      <c r="N1" s="568"/>
      <c r="O1" s="568"/>
    </row>
    <row r="2" spans="1:15" ht="18.75" thickBot="1" x14ac:dyDescent="0.45">
      <c r="A2" s="318"/>
      <c r="B2" s="318"/>
      <c r="C2" s="318"/>
      <c r="D2" s="318"/>
      <c r="E2" s="318"/>
      <c r="F2" s="318"/>
      <c r="G2" s="318"/>
      <c r="H2" s="318"/>
      <c r="I2" s="318"/>
      <c r="J2" s="318"/>
      <c r="K2" s="318"/>
      <c r="L2" s="318"/>
      <c r="M2" s="318"/>
      <c r="N2" s="318"/>
    </row>
    <row r="3" spans="1:15" ht="18.75" thickBot="1" x14ac:dyDescent="0.45">
      <c r="A3" s="41"/>
      <c r="B3" s="59" t="s">
        <v>102</v>
      </c>
      <c r="C3" s="85" t="s">
        <v>101</v>
      </c>
      <c r="D3" s="85" t="s">
        <v>100</v>
      </c>
      <c r="E3" s="85" t="s">
        <v>99</v>
      </c>
      <c r="F3" s="85" t="s">
        <v>98</v>
      </c>
      <c r="G3" s="85" t="s">
        <v>97</v>
      </c>
      <c r="H3" s="85" t="s">
        <v>96</v>
      </c>
      <c r="I3" s="85" t="s">
        <v>95</v>
      </c>
      <c r="J3" s="85" t="s">
        <v>94</v>
      </c>
      <c r="K3" s="85" t="s">
        <v>93</v>
      </c>
      <c r="L3" s="85" t="s">
        <v>92</v>
      </c>
      <c r="M3" s="56" t="s">
        <v>91</v>
      </c>
      <c r="N3" s="148" t="s">
        <v>52</v>
      </c>
    </row>
    <row r="4" spans="1:15" x14ac:dyDescent="0.4">
      <c r="A4" s="44" t="s">
        <v>317</v>
      </c>
      <c r="B4" s="168">
        <v>10</v>
      </c>
      <c r="C4" s="297">
        <v>3</v>
      </c>
      <c r="D4" s="297">
        <v>5</v>
      </c>
      <c r="E4" s="297">
        <v>4</v>
      </c>
      <c r="F4" s="297">
        <v>4</v>
      </c>
      <c r="G4" s="297">
        <v>6</v>
      </c>
      <c r="H4" s="297">
        <v>4</v>
      </c>
      <c r="I4" s="297">
        <v>4</v>
      </c>
      <c r="J4" s="297">
        <v>3</v>
      </c>
      <c r="K4" s="297">
        <v>4</v>
      </c>
      <c r="L4" s="297">
        <v>3</v>
      </c>
      <c r="M4" s="298">
        <v>6</v>
      </c>
      <c r="N4" s="319">
        <v>56</v>
      </c>
    </row>
    <row r="5" spans="1:15" ht="36.75" thickBot="1" x14ac:dyDescent="0.45">
      <c r="A5" s="45" t="s">
        <v>318</v>
      </c>
      <c r="B5" s="320">
        <v>1362</v>
      </c>
      <c r="C5" s="321">
        <v>1273</v>
      </c>
      <c r="D5" s="321">
        <v>1034</v>
      </c>
      <c r="E5" s="321">
        <v>939</v>
      </c>
      <c r="F5" s="321">
        <v>860</v>
      </c>
      <c r="G5" s="321">
        <v>811</v>
      </c>
      <c r="H5" s="321">
        <v>1918</v>
      </c>
      <c r="I5" s="321">
        <v>825</v>
      </c>
      <c r="J5" s="321">
        <v>936</v>
      </c>
      <c r="K5" s="321">
        <v>899</v>
      </c>
      <c r="L5" s="321">
        <v>798</v>
      </c>
      <c r="M5" s="322">
        <v>2020</v>
      </c>
      <c r="N5" s="323">
        <v>13675</v>
      </c>
    </row>
    <row r="6" spans="1:15" x14ac:dyDescent="0.4">
      <c r="A6" s="44" t="s">
        <v>343</v>
      </c>
      <c r="B6" s="168">
        <v>0</v>
      </c>
      <c r="C6" s="297">
        <v>0</v>
      </c>
      <c r="D6" s="297">
        <v>0</v>
      </c>
      <c r="E6" s="297">
        <v>0</v>
      </c>
      <c r="F6" s="297">
        <v>0</v>
      </c>
      <c r="G6" s="297">
        <v>0</v>
      </c>
      <c r="H6" s="297">
        <v>0</v>
      </c>
      <c r="I6" s="297">
        <v>0</v>
      </c>
      <c r="J6" s="297">
        <v>0</v>
      </c>
      <c r="K6" s="297">
        <v>0</v>
      </c>
      <c r="L6" s="297">
        <v>2</v>
      </c>
      <c r="M6" s="298">
        <v>0</v>
      </c>
      <c r="N6" s="319">
        <v>2</v>
      </c>
    </row>
    <row r="7" spans="1:15" ht="36.75" thickBot="1" x14ac:dyDescent="0.45">
      <c r="A7" s="45" t="s">
        <v>319</v>
      </c>
      <c r="B7" s="320">
        <v>0</v>
      </c>
      <c r="C7" s="321">
        <v>0</v>
      </c>
      <c r="D7" s="321">
        <v>0</v>
      </c>
      <c r="E7" s="321">
        <v>0</v>
      </c>
      <c r="F7" s="321">
        <v>0</v>
      </c>
      <c r="G7" s="321">
        <v>0</v>
      </c>
      <c r="H7" s="321">
        <v>0</v>
      </c>
      <c r="I7" s="321">
        <v>0</v>
      </c>
      <c r="J7" s="321">
        <v>0</v>
      </c>
      <c r="K7" s="321">
        <v>0</v>
      </c>
      <c r="L7" s="321">
        <v>2</v>
      </c>
      <c r="M7" s="322">
        <v>1</v>
      </c>
      <c r="N7" s="323">
        <v>3</v>
      </c>
    </row>
  </sheetData>
  <mergeCells count="1">
    <mergeCell ref="A1:O1"/>
  </mergeCells>
  <phoneticPr fontId="2"/>
  <pageMargins left="0.7" right="0.7" top="0.75" bottom="0.75" header="0.3" footer="0.3"/>
  <pageSetup paperSize="9" scale="74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11"/>
  <sheetViews>
    <sheetView view="pageBreakPreview" zoomScale="130" zoomScaleNormal="100" zoomScaleSheetLayoutView="130" workbookViewId="0">
      <selection activeCell="A13" sqref="A13"/>
    </sheetView>
  </sheetViews>
  <sheetFormatPr defaultRowHeight="18" x14ac:dyDescent="0.4"/>
  <cols>
    <col min="1" max="1" width="13.875" style="158" bestFit="1" customWidth="1"/>
    <col min="2" max="13" width="5.5" style="158" customWidth="1"/>
    <col min="14" max="14" width="5.5" style="158" bestFit="1" customWidth="1"/>
    <col min="15" max="16384" width="9" style="158"/>
  </cols>
  <sheetData>
    <row r="1" spans="1:14" ht="24" x14ac:dyDescent="0.4">
      <c r="A1" s="568" t="s">
        <v>175</v>
      </c>
      <c r="B1" s="568"/>
      <c r="C1" s="568"/>
      <c r="D1" s="568"/>
      <c r="E1" s="568"/>
      <c r="F1" s="568"/>
      <c r="G1" s="568"/>
      <c r="H1" s="568"/>
      <c r="I1" s="568"/>
      <c r="J1" s="568"/>
      <c r="K1" s="568"/>
      <c r="L1" s="568"/>
      <c r="M1" s="568"/>
      <c r="N1" s="568"/>
    </row>
    <row r="2" spans="1:14" x14ac:dyDescent="0.4">
      <c r="A2" s="324"/>
      <c r="B2" s="324"/>
      <c r="C2" s="324"/>
      <c r="D2" s="324"/>
      <c r="E2" s="324"/>
      <c r="F2" s="324"/>
      <c r="G2" s="324"/>
      <c r="H2" s="324"/>
      <c r="I2" s="324"/>
      <c r="J2" s="324"/>
      <c r="K2" s="324"/>
      <c r="L2" s="324"/>
      <c r="M2" s="324"/>
      <c r="N2" s="324"/>
    </row>
    <row r="3" spans="1:14" ht="19.5" customHeight="1" thickBot="1" x14ac:dyDescent="0.45">
      <c r="A3" s="574"/>
      <c r="B3" s="574"/>
      <c r="C3" s="574"/>
      <c r="D3" s="574"/>
      <c r="E3" s="574"/>
      <c r="F3" s="574"/>
      <c r="G3" s="574"/>
      <c r="H3" s="574"/>
      <c r="I3" s="574"/>
      <c r="J3" s="574"/>
      <c r="K3" s="574"/>
      <c r="L3" s="574"/>
      <c r="M3" s="574"/>
      <c r="N3" s="574"/>
    </row>
    <row r="4" spans="1:14" ht="18.75" thickBot="1" x14ac:dyDescent="0.45">
      <c r="A4" s="147"/>
      <c r="B4" s="59" t="s">
        <v>102</v>
      </c>
      <c r="C4" s="85" t="s">
        <v>101</v>
      </c>
      <c r="D4" s="85" t="s">
        <v>100</v>
      </c>
      <c r="E4" s="85" t="s">
        <v>99</v>
      </c>
      <c r="F4" s="85" t="s">
        <v>98</v>
      </c>
      <c r="G4" s="85" t="s">
        <v>97</v>
      </c>
      <c r="H4" s="85" t="s">
        <v>96</v>
      </c>
      <c r="I4" s="85" t="s">
        <v>95</v>
      </c>
      <c r="J4" s="85" t="s">
        <v>94</v>
      </c>
      <c r="K4" s="85" t="s">
        <v>93</v>
      </c>
      <c r="L4" s="85" t="s">
        <v>92</v>
      </c>
      <c r="M4" s="56" t="s">
        <v>91</v>
      </c>
      <c r="N4" s="148" t="s">
        <v>52</v>
      </c>
    </row>
    <row r="5" spans="1:14" x14ac:dyDescent="0.4">
      <c r="A5" s="44" t="s">
        <v>174</v>
      </c>
      <c r="B5" s="325">
        <v>1</v>
      </c>
      <c r="C5" s="326">
        <v>1</v>
      </c>
      <c r="D5" s="326">
        <v>2</v>
      </c>
      <c r="E5" s="326">
        <v>1</v>
      </c>
      <c r="F5" s="326">
        <v>3</v>
      </c>
      <c r="G5" s="326">
        <v>2</v>
      </c>
      <c r="H5" s="326">
        <v>2</v>
      </c>
      <c r="I5" s="326">
        <v>2</v>
      </c>
      <c r="J5" s="326">
        <v>0</v>
      </c>
      <c r="K5" s="326">
        <v>0</v>
      </c>
      <c r="L5" s="326">
        <v>2</v>
      </c>
      <c r="M5" s="327">
        <v>0</v>
      </c>
      <c r="N5" s="319">
        <v>16</v>
      </c>
    </row>
    <row r="6" spans="1:14" x14ac:dyDescent="0.4">
      <c r="A6" s="36" t="s">
        <v>173</v>
      </c>
      <c r="B6" s="23">
        <v>27</v>
      </c>
      <c r="C6" s="22">
        <v>17</v>
      </c>
      <c r="D6" s="22">
        <v>20</v>
      </c>
      <c r="E6" s="22">
        <v>16</v>
      </c>
      <c r="F6" s="22">
        <v>18</v>
      </c>
      <c r="G6" s="22">
        <v>9</v>
      </c>
      <c r="H6" s="22">
        <v>21</v>
      </c>
      <c r="I6" s="22">
        <v>21</v>
      </c>
      <c r="J6" s="22">
        <v>14</v>
      </c>
      <c r="K6" s="22">
        <v>19</v>
      </c>
      <c r="L6" s="22">
        <v>16</v>
      </c>
      <c r="M6" s="21">
        <v>21</v>
      </c>
      <c r="N6" s="328">
        <v>219</v>
      </c>
    </row>
    <row r="7" spans="1:14" x14ac:dyDescent="0.4">
      <c r="A7" s="36" t="s">
        <v>172</v>
      </c>
      <c r="B7" s="23">
        <v>28</v>
      </c>
      <c r="C7" s="22">
        <v>18</v>
      </c>
      <c r="D7" s="22">
        <v>22</v>
      </c>
      <c r="E7" s="22">
        <v>17</v>
      </c>
      <c r="F7" s="22">
        <v>21</v>
      </c>
      <c r="G7" s="22">
        <v>11</v>
      </c>
      <c r="H7" s="22">
        <v>23</v>
      </c>
      <c r="I7" s="22">
        <v>23</v>
      </c>
      <c r="J7" s="22">
        <v>14</v>
      </c>
      <c r="K7" s="22">
        <v>19</v>
      </c>
      <c r="L7" s="22">
        <v>18</v>
      </c>
      <c r="M7" s="21">
        <v>21</v>
      </c>
      <c r="N7" s="328">
        <v>235</v>
      </c>
    </row>
    <row r="8" spans="1:14" ht="18.75" thickBot="1" x14ac:dyDescent="0.45">
      <c r="A8" s="329" t="s">
        <v>161</v>
      </c>
      <c r="B8" s="19">
        <v>10</v>
      </c>
      <c r="C8" s="18">
        <v>7</v>
      </c>
      <c r="D8" s="18">
        <v>7</v>
      </c>
      <c r="E8" s="18">
        <v>6</v>
      </c>
      <c r="F8" s="18">
        <v>7</v>
      </c>
      <c r="G8" s="18">
        <v>5</v>
      </c>
      <c r="H8" s="18">
        <v>7</v>
      </c>
      <c r="I8" s="18">
        <v>9</v>
      </c>
      <c r="J8" s="18">
        <v>5</v>
      </c>
      <c r="K8" s="18">
        <v>7</v>
      </c>
      <c r="L8" s="18">
        <v>7</v>
      </c>
      <c r="M8" s="17">
        <v>8</v>
      </c>
      <c r="N8" s="330">
        <v>85</v>
      </c>
    </row>
    <row r="11" spans="1:14" x14ac:dyDescent="0.4">
      <c r="C11" s="324"/>
    </row>
  </sheetData>
  <mergeCells count="2">
    <mergeCell ref="A1:N1"/>
    <mergeCell ref="A3:N3"/>
  </mergeCells>
  <phoneticPr fontId="2"/>
  <pageMargins left="0.7" right="0.7" top="0.75" bottom="0.75" header="0.3" footer="0.3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D41"/>
  <sheetViews>
    <sheetView view="pageBreakPreview" zoomScale="118" zoomScaleNormal="100" zoomScaleSheetLayoutView="118" workbookViewId="0">
      <selection activeCell="J12" sqref="J12"/>
    </sheetView>
  </sheetViews>
  <sheetFormatPr defaultRowHeight="18" x14ac:dyDescent="0.4"/>
  <cols>
    <col min="1" max="1" width="3.25" style="1" customWidth="1"/>
    <col min="2" max="2" width="13.875" style="1" bestFit="1" customWidth="1"/>
    <col min="3" max="3" width="9.375" style="1" bestFit="1" customWidth="1"/>
    <col min="4" max="16384" width="9" style="1"/>
  </cols>
  <sheetData>
    <row r="1" spans="1:4" ht="24" x14ac:dyDescent="0.4">
      <c r="A1" s="528" t="s">
        <v>21</v>
      </c>
      <c r="B1" s="528"/>
      <c r="C1" s="528"/>
      <c r="D1" s="528"/>
    </row>
    <row r="2" spans="1:4" ht="18.75" thickBot="1" x14ac:dyDescent="0.45">
      <c r="C2" s="7" t="s">
        <v>331</v>
      </c>
    </row>
    <row r="3" spans="1:4" x14ac:dyDescent="0.4">
      <c r="A3" s="529" t="s">
        <v>20</v>
      </c>
      <c r="B3" s="530"/>
      <c r="C3" s="14">
        <v>18500</v>
      </c>
    </row>
    <row r="4" spans="1:4" x14ac:dyDescent="0.4">
      <c r="A4" s="531" t="s">
        <v>19</v>
      </c>
      <c r="B4" s="532"/>
      <c r="C4" s="13">
        <v>6426</v>
      </c>
    </row>
    <row r="5" spans="1:4" x14ac:dyDescent="0.4">
      <c r="A5" s="533" t="s">
        <v>18</v>
      </c>
      <c r="B5" s="11" t="s">
        <v>17</v>
      </c>
      <c r="C5" s="10">
        <v>6753</v>
      </c>
    </row>
    <row r="6" spans="1:4" x14ac:dyDescent="0.4">
      <c r="A6" s="533"/>
      <c r="B6" s="11" t="s">
        <v>16</v>
      </c>
      <c r="C6" s="10">
        <v>6524</v>
      </c>
    </row>
    <row r="7" spans="1:4" x14ac:dyDescent="0.4">
      <c r="A7" s="533"/>
      <c r="B7" s="11" t="s">
        <v>15</v>
      </c>
      <c r="C7" s="10">
        <v>1811</v>
      </c>
    </row>
    <row r="8" spans="1:4" x14ac:dyDescent="0.4">
      <c r="A8" s="533"/>
      <c r="B8" s="11" t="s">
        <v>14</v>
      </c>
      <c r="C8" s="12">
        <v>255</v>
      </c>
    </row>
    <row r="9" spans="1:4" x14ac:dyDescent="0.4">
      <c r="A9" s="533"/>
      <c r="B9" s="11" t="s">
        <v>13</v>
      </c>
      <c r="C9" s="10">
        <v>5098</v>
      </c>
    </row>
    <row r="10" spans="1:4" x14ac:dyDescent="0.4">
      <c r="A10" s="533"/>
      <c r="B10" s="11" t="s">
        <v>12</v>
      </c>
      <c r="C10" s="10">
        <v>10329</v>
      </c>
    </row>
    <row r="11" spans="1:4" ht="18.75" thickBot="1" x14ac:dyDescent="0.45">
      <c r="A11" s="534"/>
      <c r="B11" s="9" t="s">
        <v>11</v>
      </c>
      <c r="C11" s="8">
        <v>30770</v>
      </c>
    </row>
    <row r="12" spans="1:4" x14ac:dyDescent="0.4">
      <c r="C12" s="7"/>
    </row>
    <row r="15" spans="1:4" x14ac:dyDescent="0.4">
      <c r="A15" s="6"/>
      <c r="B15" s="6"/>
    </row>
    <row r="36" spans="1:1" x14ac:dyDescent="0.4">
      <c r="A36" s="5" t="s">
        <v>10</v>
      </c>
    </row>
    <row r="37" spans="1:1" x14ac:dyDescent="0.4">
      <c r="A37" s="5"/>
    </row>
    <row r="38" spans="1:1" x14ac:dyDescent="0.4">
      <c r="A38" s="5" t="s">
        <v>10</v>
      </c>
    </row>
    <row r="39" spans="1:1" x14ac:dyDescent="0.4">
      <c r="A39" s="5"/>
    </row>
    <row r="40" spans="1:1" ht="30" x14ac:dyDescent="0.4">
      <c r="A40" s="4"/>
    </row>
    <row r="41" spans="1:1" ht="30" x14ac:dyDescent="0.4">
      <c r="A41" s="4"/>
    </row>
  </sheetData>
  <mergeCells count="4">
    <mergeCell ref="A1:D1"/>
    <mergeCell ref="A3:B3"/>
    <mergeCell ref="A4:B4"/>
    <mergeCell ref="A5:A11"/>
  </mergeCells>
  <phoneticPr fontId="2"/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N8"/>
  <sheetViews>
    <sheetView view="pageBreakPreview" zoomScale="130" zoomScaleNormal="100" zoomScaleSheetLayoutView="130" workbookViewId="0">
      <selection activeCell="E8" sqref="E8"/>
    </sheetView>
  </sheetViews>
  <sheetFormatPr defaultRowHeight="18" x14ac:dyDescent="0.4"/>
  <cols>
    <col min="1" max="1" width="9.5" style="158" bestFit="1" customWidth="1"/>
    <col min="2" max="14" width="7.125" style="158" customWidth="1"/>
    <col min="15" max="16384" width="9" style="158"/>
  </cols>
  <sheetData>
    <row r="1" spans="1:14" ht="24" x14ac:dyDescent="0.4">
      <c r="A1" s="542" t="s">
        <v>178</v>
      </c>
      <c r="B1" s="542"/>
      <c r="C1" s="542"/>
      <c r="D1" s="542"/>
      <c r="E1" s="542"/>
      <c r="F1" s="542"/>
      <c r="G1" s="542"/>
      <c r="H1" s="542"/>
      <c r="I1" s="542"/>
      <c r="J1" s="542"/>
      <c r="K1" s="542"/>
      <c r="L1" s="542"/>
      <c r="M1" s="542"/>
      <c r="N1" s="542"/>
    </row>
    <row r="2" spans="1:14" ht="24" x14ac:dyDescent="0.4">
      <c r="A2" s="155"/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</row>
    <row r="3" spans="1:14" ht="18.75" thickBot="1" x14ac:dyDescent="0.45">
      <c r="A3" s="574" t="s">
        <v>344</v>
      </c>
      <c r="B3" s="575"/>
      <c r="C3" s="575"/>
      <c r="D3" s="575"/>
      <c r="E3" s="575"/>
      <c r="F3" s="575"/>
      <c r="G3" s="575"/>
      <c r="H3" s="575"/>
      <c r="I3" s="575"/>
      <c r="J3" s="575"/>
      <c r="K3" s="575"/>
      <c r="L3" s="575"/>
      <c r="M3" s="575"/>
    </row>
    <row r="4" spans="1:14" ht="18.75" thickBot="1" x14ac:dyDescent="0.45">
      <c r="A4" s="41"/>
      <c r="B4" s="147" t="s">
        <v>102</v>
      </c>
      <c r="C4" s="85" t="s">
        <v>101</v>
      </c>
      <c r="D4" s="85" t="s">
        <v>100</v>
      </c>
      <c r="E4" s="85" t="s">
        <v>99</v>
      </c>
      <c r="F4" s="85" t="s">
        <v>98</v>
      </c>
      <c r="G4" s="85" t="s">
        <v>97</v>
      </c>
      <c r="H4" s="85" t="s">
        <v>96</v>
      </c>
      <c r="I4" s="85" t="s">
        <v>95</v>
      </c>
      <c r="J4" s="85" t="s">
        <v>94</v>
      </c>
      <c r="K4" s="85" t="s">
        <v>93</v>
      </c>
      <c r="L4" s="85" t="s">
        <v>92</v>
      </c>
      <c r="M4" s="56" t="s">
        <v>91</v>
      </c>
      <c r="N4" s="148" t="s">
        <v>52</v>
      </c>
    </row>
    <row r="5" spans="1:14" x14ac:dyDescent="0.4">
      <c r="A5" s="86" t="s">
        <v>177</v>
      </c>
      <c r="B5" s="178">
        <v>8051</v>
      </c>
      <c r="C5" s="179">
        <v>7313</v>
      </c>
      <c r="D5" s="179">
        <v>7242</v>
      </c>
      <c r="E5" s="179">
        <v>10587</v>
      </c>
      <c r="F5" s="179">
        <v>11424</v>
      </c>
      <c r="G5" s="179">
        <v>7391</v>
      </c>
      <c r="H5" s="179">
        <v>8153</v>
      </c>
      <c r="I5" s="179">
        <v>7738</v>
      </c>
      <c r="J5" s="179">
        <v>6725</v>
      </c>
      <c r="K5" s="179">
        <v>7412</v>
      </c>
      <c r="L5" s="179">
        <v>8094</v>
      </c>
      <c r="M5" s="180">
        <v>8050</v>
      </c>
      <c r="N5" s="331">
        <v>98180</v>
      </c>
    </row>
    <row r="6" spans="1:14" ht="18.75" thickBot="1" x14ac:dyDescent="0.45">
      <c r="A6" s="73" t="s">
        <v>176</v>
      </c>
      <c r="B6" s="332">
        <v>322.04000000000002</v>
      </c>
      <c r="C6" s="333">
        <v>292.52</v>
      </c>
      <c r="D6" s="333">
        <v>289.68</v>
      </c>
      <c r="E6" s="333">
        <v>392.11111111111109</v>
      </c>
      <c r="F6" s="333">
        <v>439.38461538461536</v>
      </c>
      <c r="G6" s="333">
        <v>307.95833333333331</v>
      </c>
      <c r="H6" s="333">
        <v>326.12</v>
      </c>
      <c r="I6" s="333">
        <v>309.52</v>
      </c>
      <c r="J6" s="333">
        <v>292.39130434782606</v>
      </c>
      <c r="K6" s="333">
        <v>336.90909090909093</v>
      </c>
      <c r="L6" s="333">
        <v>351.91304347826087</v>
      </c>
      <c r="M6" s="334">
        <v>309.61538461538464</v>
      </c>
      <c r="N6" s="335">
        <v>331.68918918918916</v>
      </c>
    </row>
    <row r="7" spans="1:14" x14ac:dyDescent="0.4">
      <c r="A7" s="576"/>
      <c r="B7" s="577"/>
      <c r="C7" s="577"/>
      <c r="D7" s="577"/>
      <c r="E7" s="577"/>
      <c r="F7" s="577"/>
      <c r="G7" s="577"/>
      <c r="H7" s="577"/>
      <c r="I7" s="577"/>
      <c r="J7" s="577"/>
      <c r="K7" s="577"/>
      <c r="L7" s="577"/>
      <c r="M7" s="577"/>
      <c r="N7" s="576"/>
    </row>
    <row r="8" spans="1:14" x14ac:dyDescent="0.4">
      <c r="A8" s="154"/>
    </row>
  </sheetData>
  <mergeCells count="3">
    <mergeCell ref="A1:N1"/>
    <mergeCell ref="A3:M3"/>
    <mergeCell ref="A7:N7"/>
  </mergeCells>
  <phoneticPr fontId="2"/>
  <pageMargins left="0.7" right="0.7" top="0.75" bottom="0.75" header="0.3" footer="0.3"/>
  <pageSetup paperSize="9" scale="78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7"/>
  <sheetViews>
    <sheetView view="pageBreakPreview" zoomScaleNormal="100" zoomScaleSheetLayoutView="100" workbookViewId="0">
      <selection activeCell="G11" sqref="G11"/>
    </sheetView>
  </sheetViews>
  <sheetFormatPr defaultRowHeight="18" x14ac:dyDescent="0.4"/>
  <cols>
    <col min="1" max="1" width="9" style="158"/>
    <col min="2" max="3" width="6.5" style="158" customWidth="1"/>
    <col min="4" max="16384" width="9" style="158"/>
  </cols>
  <sheetData>
    <row r="1" spans="1:9" ht="24" x14ac:dyDescent="0.4">
      <c r="A1" s="542" t="s">
        <v>184</v>
      </c>
      <c r="B1" s="542"/>
      <c r="C1" s="542"/>
      <c r="D1" s="542"/>
      <c r="E1" s="542"/>
      <c r="F1" s="542"/>
      <c r="G1" s="542"/>
      <c r="H1" s="542"/>
      <c r="I1" s="542"/>
    </row>
    <row r="2" spans="1:9" ht="18.75" thickBot="1" x14ac:dyDescent="0.45">
      <c r="A2" s="336"/>
    </row>
    <row r="3" spans="1:9" ht="18.75" thickBot="1" x14ac:dyDescent="0.45">
      <c r="A3" s="98"/>
      <c r="B3" s="337" t="s">
        <v>183</v>
      </c>
      <c r="C3" s="338" t="s">
        <v>182</v>
      </c>
    </row>
    <row r="4" spans="1:9" x14ac:dyDescent="0.4">
      <c r="A4" s="339" t="s">
        <v>181</v>
      </c>
      <c r="B4" s="87">
        <v>0</v>
      </c>
      <c r="C4" s="88">
        <v>0</v>
      </c>
    </row>
    <row r="5" spans="1:9" x14ac:dyDescent="0.4">
      <c r="A5" s="104" t="s">
        <v>180</v>
      </c>
      <c r="B5" s="89">
        <v>0</v>
      </c>
      <c r="C5" s="90">
        <v>0</v>
      </c>
    </row>
    <row r="6" spans="1:9" ht="18.75" thickBot="1" x14ac:dyDescent="0.45">
      <c r="A6" s="340" t="s">
        <v>179</v>
      </c>
      <c r="B6" s="341">
        <v>6</v>
      </c>
      <c r="C6" s="206">
        <v>320</v>
      </c>
    </row>
    <row r="7" spans="1:9" ht="18.75" thickBot="1" x14ac:dyDescent="0.45">
      <c r="A7" s="98" t="s">
        <v>52</v>
      </c>
      <c r="B7" s="342">
        <v>6</v>
      </c>
      <c r="C7" s="195">
        <v>320</v>
      </c>
    </row>
  </sheetData>
  <mergeCells count="1">
    <mergeCell ref="A1:I1"/>
  </mergeCells>
  <phoneticPr fontId="2"/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P7"/>
  <sheetViews>
    <sheetView view="pageBreakPreview" zoomScale="115" zoomScaleNormal="100" zoomScaleSheetLayoutView="115" workbookViewId="0">
      <selection activeCell="H12" sqref="H12"/>
    </sheetView>
  </sheetViews>
  <sheetFormatPr defaultRowHeight="18" x14ac:dyDescent="0.4"/>
  <cols>
    <col min="1" max="1" width="9.5" style="158" bestFit="1" customWidth="1"/>
    <col min="2" max="13" width="6" style="158" bestFit="1" customWidth="1"/>
    <col min="14" max="14" width="7" style="158" bestFit="1" customWidth="1"/>
    <col min="15" max="16384" width="9" style="158"/>
  </cols>
  <sheetData>
    <row r="1" spans="1:16" ht="24" x14ac:dyDescent="0.4">
      <c r="A1" s="542" t="s">
        <v>186</v>
      </c>
      <c r="B1" s="542"/>
      <c r="C1" s="542"/>
      <c r="D1" s="542"/>
      <c r="E1" s="542"/>
      <c r="F1" s="542"/>
      <c r="G1" s="542"/>
      <c r="H1" s="542"/>
      <c r="I1" s="542"/>
      <c r="J1" s="542"/>
      <c r="K1" s="542"/>
      <c r="L1" s="542"/>
      <c r="M1" s="542"/>
      <c r="N1" s="542"/>
    </row>
    <row r="2" spans="1:16" ht="18.75" thickBot="1" x14ac:dyDescent="0.45">
      <c r="A2" s="296"/>
    </row>
    <row r="3" spans="1:16" ht="18.75" thickBot="1" x14ac:dyDescent="0.45">
      <c r="A3" s="343"/>
      <c r="B3" s="59" t="s">
        <v>102</v>
      </c>
      <c r="C3" s="85" t="s">
        <v>101</v>
      </c>
      <c r="D3" s="85" t="s">
        <v>100</v>
      </c>
      <c r="E3" s="85" t="s">
        <v>99</v>
      </c>
      <c r="F3" s="85" t="s">
        <v>98</v>
      </c>
      <c r="G3" s="85" t="s">
        <v>97</v>
      </c>
      <c r="H3" s="85" t="s">
        <v>96</v>
      </c>
      <c r="I3" s="85" t="s">
        <v>95</v>
      </c>
      <c r="J3" s="85" t="s">
        <v>94</v>
      </c>
      <c r="K3" s="85" t="s">
        <v>93</v>
      </c>
      <c r="L3" s="85" t="s">
        <v>92</v>
      </c>
      <c r="M3" s="344" t="s">
        <v>91</v>
      </c>
      <c r="N3" s="41" t="s">
        <v>52</v>
      </c>
    </row>
    <row r="4" spans="1:16" x14ac:dyDescent="0.4">
      <c r="A4" s="39" t="s">
        <v>185</v>
      </c>
      <c r="B4" s="345">
        <v>1763</v>
      </c>
      <c r="C4" s="346">
        <v>1816</v>
      </c>
      <c r="D4" s="346">
        <v>1483</v>
      </c>
      <c r="E4" s="346">
        <v>1722</v>
      </c>
      <c r="F4" s="346">
        <v>1874</v>
      </c>
      <c r="G4" s="346">
        <v>1836</v>
      </c>
      <c r="H4" s="346">
        <v>1719</v>
      </c>
      <c r="I4" s="346">
        <v>1829</v>
      </c>
      <c r="J4" s="346">
        <v>1679</v>
      </c>
      <c r="K4" s="346">
        <v>1422</v>
      </c>
      <c r="L4" s="346">
        <v>1541</v>
      </c>
      <c r="M4" s="347">
        <v>2088</v>
      </c>
      <c r="N4" s="348">
        <v>20772</v>
      </c>
    </row>
    <row r="5" spans="1:16" ht="18.75" thickBot="1" x14ac:dyDescent="0.45">
      <c r="A5" s="38" t="s">
        <v>176</v>
      </c>
      <c r="B5" s="349">
        <v>71</v>
      </c>
      <c r="C5" s="350">
        <v>73</v>
      </c>
      <c r="D5" s="350">
        <v>67</v>
      </c>
      <c r="E5" s="350">
        <v>64</v>
      </c>
      <c r="F5" s="350">
        <v>72</v>
      </c>
      <c r="G5" s="350">
        <v>77</v>
      </c>
      <c r="H5" s="350">
        <v>69</v>
      </c>
      <c r="I5" s="350">
        <v>73</v>
      </c>
      <c r="J5" s="350">
        <v>73</v>
      </c>
      <c r="K5" s="350">
        <v>65</v>
      </c>
      <c r="L5" s="350">
        <v>67</v>
      </c>
      <c r="M5" s="351">
        <v>80</v>
      </c>
      <c r="N5" s="352">
        <v>71</v>
      </c>
    </row>
    <row r="6" spans="1:16" ht="17.25" customHeight="1" x14ac:dyDescent="0.4">
      <c r="A6" s="575"/>
      <c r="B6" s="575"/>
      <c r="C6" s="575"/>
      <c r="D6" s="575"/>
      <c r="E6" s="575"/>
      <c r="F6" s="575"/>
      <c r="G6" s="575"/>
      <c r="H6" s="575"/>
      <c r="I6" s="575"/>
      <c r="J6" s="575"/>
      <c r="K6" s="575"/>
      <c r="L6" s="575"/>
      <c r="M6" s="575"/>
      <c r="N6" s="575"/>
      <c r="O6" s="575"/>
      <c r="P6" s="575"/>
    </row>
    <row r="7" spans="1:16" x14ac:dyDescent="0.4">
      <c r="A7" s="296"/>
      <c r="B7" s="234"/>
      <c r="C7" s="234"/>
      <c r="D7" s="234"/>
      <c r="E7" s="234"/>
      <c r="F7" s="234"/>
      <c r="G7" s="234"/>
      <c r="H7" s="234"/>
      <c r="I7" s="234"/>
      <c r="J7" s="234"/>
      <c r="K7" s="234"/>
      <c r="L7" s="234"/>
      <c r="M7" s="234"/>
      <c r="N7" s="234"/>
    </row>
  </sheetData>
  <mergeCells count="2">
    <mergeCell ref="A1:N1"/>
    <mergeCell ref="A6:P6"/>
  </mergeCells>
  <phoneticPr fontId="2"/>
  <pageMargins left="0.7" right="0.7" top="0.75" bottom="0.75" header="0.3" footer="0.3"/>
  <pageSetup paperSize="9" scale="91" orientation="portrait" r:id="rId1"/>
  <colBreaks count="1" manualBreakCount="1">
    <brk id="14" max="1048575" man="1"/>
  </col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O6"/>
  <sheetViews>
    <sheetView view="pageBreakPreview" zoomScale="115" zoomScaleNormal="100" zoomScaleSheetLayoutView="115" workbookViewId="0">
      <selection activeCell="G11" sqref="G11"/>
    </sheetView>
  </sheetViews>
  <sheetFormatPr defaultRowHeight="18" x14ac:dyDescent="0.4"/>
  <cols>
    <col min="1" max="1" width="5.5" style="158" bestFit="1" customWidth="1"/>
    <col min="2" max="14" width="7.625" style="158" customWidth="1"/>
    <col min="15" max="15" width="11.125" style="158" customWidth="1"/>
    <col min="16" max="16384" width="9" style="158"/>
  </cols>
  <sheetData>
    <row r="1" spans="1:15" ht="24" x14ac:dyDescent="0.4">
      <c r="A1" s="542" t="s">
        <v>188</v>
      </c>
      <c r="B1" s="542"/>
      <c r="C1" s="542"/>
      <c r="D1" s="542"/>
      <c r="E1" s="542"/>
      <c r="F1" s="542"/>
      <c r="G1" s="542"/>
      <c r="H1" s="542"/>
      <c r="I1" s="542"/>
      <c r="J1" s="542"/>
      <c r="K1" s="542"/>
      <c r="L1" s="542"/>
      <c r="M1" s="542"/>
      <c r="N1" s="542"/>
      <c r="O1" s="542"/>
    </row>
    <row r="2" spans="1:15" ht="24.75" thickBot="1" x14ac:dyDescent="0.45">
      <c r="A2" s="155"/>
    </row>
    <row r="3" spans="1:15" ht="18.75" thickBot="1" x14ac:dyDescent="0.45">
      <c r="A3" s="353"/>
      <c r="B3" s="59" t="s">
        <v>102</v>
      </c>
      <c r="C3" s="85" t="s">
        <v>101</v>
      </c>
      <c r="D3" s="85" t="s">
        <v>100</v>
      </c>
      <c r="E3" s="85" t="s">
        <v>99</v>
      </c>
      <c r="F3" s="85" t="s">
        <v>98</v>
      </c>
      <c r="G3" s="85" t="s">
        <v>97</v>
      </c>
      <c r="H3" s="85" t="s">
        <v>96</v>
      </c>
      <c r="I3" s="85" t="s">
        <v>95</v>
      </c>
      <c r="J3" s="85" t="s">
        <v>94</v>
      </c>
      <c r="K3" s="85" t="s">
        <v>93</v>
      </c>
      <c r="L3" s="85" t="s">
        <v>92</v>
      </c>
      <c r="M3" s="85" t="s">
        <v>91</v>
      </c>
      <c r="N3" s="56" t="s">
        <v>52</v>
      </c>
      <c r="O3" s="354" t="s">
        <v>187</v>
      </c>
    </row>
    <row r="4" spans="1:15" ht="18.75" thickBot="1" x14ac:dyDescent="0.45">
      <c r="A4" s="73" t="s">
        <v>103</v>
      </c>
      <c r="B4" s="355">
        <v>2851</v>
      </c>
      <c r="C4" s="356">
        <v>3045</v>
      </c>
      <c r="D4" s="356">
        <v>2552</v>
      </c>
      <c r="E4" s="356">
        <v>2385</v>
      </c>
      <c r="F4" s="356">
        <v>2023</v>
      </c>
      <c r="G4" s="356">
        <v>3534</v>
      </c>
      <c r="H4" s="356">
        <v>4076</v>
      </c>
      <c r="I4" s="356">
        <v>3680</v>
      </c>
      <c r="J4" s="356">
        <v>1838</v>
      </c>
      <c r="K4" s="356">
        <v>2201</v>
      </c>
      <c r="L4" s="356">
        <v>3281</v>
      </c>
      <c r="M4" s="356">
        <v>4623</v>
      </c>
      <c r="N4" s="357">
        <f>SUM(B4:M4)</f>
        <v>36089</v>
      </c>
      <c r="O4" s="358">
        <v>123</v>
      </c>
    </row>
    <row r="5" spans="1:15" x14ac:dyDescent="0.4">
      <c r="A5" s="576"/>
      <c r="B5" s="577"/>
      <c r="C5" s="577"/>
      <c r="D5" s="577"/>
      <c r="E5" s="577"/>
      <c r="F5" s="577"/>
      <c r="G5" s="577"/>
      <c r="H5" s="577"/>
      <c r="I5" s="577"/>
      <c r="J5" s="577"/>
      <c r="K5" s="577"/>
      <c r="L5" s="577"/>
      <c r="M5" s="577"/>
      <c r="N5" s="577"/>
      <c r="O5" s="576"/>
    </row>
    <row r="6" spans="1:15" x14ac:dyDescent="0.4">
      <c r="A6" s="296"/>
    </row>
  </sheetData>
  <mergeCells count="2">
    <mergeCell ref="A1:O1"/>
    <mergeCell ref="A5:O5"/>
  </mergeCells>
  <phoneticPr fontId="2"/>
  <pageMargins left="0.7" right="0.7" top="0.75" bottom="0.75" header="0.3" footer="0.3"/>
  <pageSetup paperSize="9" scale="69" fitToHeight="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O6"/>
  <sheetViews>
    <sheetView view="pageBreakPreview" zoomScale="115" zoomScaleNormal="100" zoomScaleSheetLayoutView="115" workbookViewId="0">
      <selection activeCell="F9" sqref="F9"/>
    </sheetView>
  </sheetViews>
  <sheetFormatPr defaultColWidth="12.5" defaultRowHeight="18" x14ac:dyDescent="0.4"/>
  <cols>
    <col min="1" max="1" width="6.125" style="158" bestFit="1" customWidth="1"/>
    <col min="2" max="2" width="8" style="158" bestFit="1" customWidth="1"/>
    <col min="3" max="3" width="7.375" style="158" bestFit="1" customWidth="1"/>
    <col min="4" max="4" width="8.25" style="158" bestFit="1" customWidth="1"/>
    <col min="5" max="6" width="8" style="158" bestFit="1" customWidth="1"/>
    <col min="7" max="7" width="8.125" style="158" bestFit="1" customWidth="1"/>
    <col min="8" max="8" width="8.25" style="158" customWidth="1"/>
    <col min="9" max="9" width="8.125" style="158" bestFit="1" customWidth="1"/>
    <col min="10" max="10" width="8.75" style="158" customWidth="1"/>
    <col min="11" max="11" width="7.75" style="158" customWidth="1"/>
    <col min="12" max="13" width="8.125" style="158" bestFit="1" customWidth="1"/>
    <col min="14" max="14" width="9.75" style="158" bestFit="1" customWidth="1"/>
    <col min="15" max="15" width="7.875" style="158" customWidth="1"/>
    <col min="16" max="16384" width="12.5" style="158"/>
  </cols>
  <sheetData>
    <row r="1" spans="1:15" ht="24" x14ac:dyDescent="0.4">
      <c r="A1" s="542" t="s">
        <v>190</v>
      </c>
      <c r="B1" s="542"/>
      <c r="C1" s="542"/>
      <c r="D1" s="542"/>
      <c r="E1" s="542"/>
      <c r="F1" s="542"/>
      <c r="G1" s="542"/>
      <c r="H1" s="542"/>
      <c r="I1" s="542"/>
      <c r="J1" s="542"/>
      <c r="K1" s="542"/>
      <c r="L1" s="542"/>
      <c r="M1" s="542"/>
      <c r="N1" s="542"/>
      <c r="O1" s="542"/>
    </row>
    <row r="2" spans="1:15" ht="18.75" thickBot="1" x14ac:dyDescent="0.45">
      <c r="A2" s="296"/>
    </row>
    <row r="3" spans="1:15" ht="36.75" thickBot="1" x14ac:dyDescent="0.45">
      <c r="A3" s="359"/>
      <c r="B3" s="360" t="s">
        <v>102</v>
      </c>
      <c r="C3" s="85" t="s">
        <v>101</v>
      </c>
      <c r="D3" s="85" t="s">
        <v>100</v>
      </c>
      <c r="E3" s="85" t="s">
        <v>99</v>
      </c>
      <c r="F3" s="85" t="s">
        <v>98</v>
      </c>
      <c r="G3" s="85" t="s">
        <v>97</v>
      </c>
      <c r="H3" s="85" t="s">
        <v>96</v>
      </c>
      <c r="I3" s="85" t="s">
        <v>95</v>
      </c>
      <c r="J3" s="85" t="s">
        <v>94</v>
      </c>
      <c r="K3" s="85" t="s">
        <v>93</v>
      </c>
      <c r="L3" s="85" t="s">
        <v>92</v>
      </c>
      <c r="M3" s="85" t="s">
        <v>91</v>
      </c>
      <c r="N3" s="344" t="s">
        <v>52</v>
      </c>
      <c r="O3" s="41" t="s">
        <v>176</v>
      </c>
    </row>
    <row r="4" spans="1:15" ht="18.75" x14ac:dyDescent="0.4">
      <c r="A4" s="86" t="s">
        <v>109</v>
      </c>
      <c r="B4" s="361">
        <v>109661</v>
      </c>
      <c r="C4" s="362">
        <v>93279</v>
      </c>
      <c r="D4" s="362">
        <v>96495</v>
      </c>
      <c r="E4" s="362">
        <v>108030</v>
      </c>
      <c r="F4" s="362">
        <v>109612</v>
      </c>
      <c r="G4" s="362">
        <v>107085</v>
      </c>
      <c r="H4" s="362">
        <v>108885</v>
      </c>
      <c r="I4" s="362">
        <v>109889</v>
      </c>
      <c r="J4" s="362">
        <v>96714</v>
      </c>
      <c r="K4" s="362">
        <v>100892</v>
      </c>
      <c r="L4" s="362">
        <v>99577</v>
      </c>
      <c r="M4" s="362">
        <v>108446</v>
      </c>
      <c r="N4" s="363">
        <v>1248565</v>
      </c>
      <c r="O4" s="364">
        <v>3421</v>
      </c>
    </row>
    <row r="5" spans="1:15" ht="19.5" thickBot="1" x14ac:dyDescent="0.45">
      <c r="A5" s="38" t="s">
        <v>189</v>
      </c>
      <c r="B5" s="365">
        <v>0</v>
      </c>
      <c r="C5" s="366">
        <v>0</v>
      </c>
      <c r="D5" s="366">
        <v>2</v>
      </c>
      <c r="E5" s="366">
        <v>0</v>
      </c>
      <c r="F5" s="366">
        <v>0</v>
      </c>
      <c r="G5" s="366">
        <v>0</v>
      </c>
      <c r="H5" s="366">
        <v>0</v>
      </c>
      <c r="I5" s="366">
        <v>0</v>
      </c>
      <c r="J5" s="366">
        <v>0</v>
      </c>
      <c r="K5" s="366">
        <v>1</v>
      </c>
      <c r="L5" s="366">
        <v>1</v>
      </c>
      <c r="M5" s="366">
        <v>0</v>
      </c>
      <c r="N5" s="367">
        <v>4</v>
      </c>
      <c r="O5" s="368" t="s">
        <v>34</v>
      </c>
    </row>
    <row r="6" spans="1:15" ht="18" customHeight="1" x14ac:dyDescent="0.4">
      <c r="A6" s="578" t="s">
        <v>353</v>
      </c>
      <c r="B6" s="579"/>
      <c r="C6" s="579"/>
      <c r="D6" s="579"/>
      <c r="E6" s="579"/>
      <c r="F6" s="579"/>
      <c r="G6" s="579"/>
      <c r="H6" s="579"/>
      <c r="I6" s="579"/>
      <c r="J6" s="579"/>
      <c r="K6" s="579"/>
      <c r="L6" s="579"/>
      <c r="M6" s="579"/>
      <c r="N6" s="579"/>
      <c r="O6" s="579"/>
    </row>
  </sheetData>
  <mergeCells count="2">
    <mergeCell ref="A1:O1"/>
    <mergeCell ref="A6:O6"/>
  </mergeCells>
  <phoneticPr fontId="2"/>
  <pageMargins left="0.7" right="0.7" top="0.75" bottom="0.75" header="0.3" footer="0.3"/>
  <pageSetup paperSize="9" fitToHeight="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K17"/>
  <sheetViews>
    <sheetView view="pageBreakPreview" topLeftCell="A10" zoomScale="115" zoomScaleNormal="100" zoomScaleSheetLayoutView="115" workbookViewId="0">
      <selection activeCell="E26" sqref="E26"/>
    </sheetView>
  </sheetViews>
  <sheetFormatPr defaultRowHeight="18" x14ac:dyDescent="0.4"/>
  <cols>
    <col min="1" max="1" width="5.5" style="158" bestFit="1" customWidth="1"/>
    <col min="2" max="2" width="7.5" style="158" bestFit="1" customWidth="1"/>
    <col min="3" max="3" width="5.5" style="158" bestFit="1" customWidth="1"/>
    <col min="4" max="4" width="13.125" style="158" customWidth="1"/>
    <col min="5" max="6" width="12.125" style="158" customWidth="1"/>
    <col min="7" max="16384" width="9" style="158"/>
  </cols>
  <sheetData>
    <row r="1" spans="1:11" ht="24" x14ac:dyDescent="0.4">
      <c r="A1" s="542" t="s">
        <v>354</v>
      </c>
      <c r="B1" s="542"/>
      <c r="C1" s="542"/>
      <c r="D1" s="542"/>
      <c r="E1" s="542"/>
      <c r="F1" s="542"/>
      <c r="G1" s="542"/>
      <c r="H1" s="542"/>
      <c r="I1" s="542"/>
      <c r="J1" s="542"/>
      <c r="K1" s="542"/>
    </row>
    <row r="2" spans="1:11" ht="18.75" thickBot="1" x14ac:dyDescent="0.45">
      <c r="A2" s="46"/>
    </row>
    <row r="3" spans="1:11" ht="36.75" thickBot="1" x14ac:dyDescent="0.45">
      <c r="A3" s="47"/>
      <c r="B3" s="48"/>
      <c r="C3" s="48"/>
      <c r="D3" s="49"/>
      <c r="E3" s="50" t="s">
        <v>355</v>
      </c>
      <c r="F3" s="50" t="s">
        <v>201</v>
      </c>
    </row>
    <row r="4" spans="1:11" ht="18.75" customHeight="1" thickTop="1" x14ac:dyDescent="0.4">
      <c r="A4" s="580" t="s">
        <v>200</v>
      </c>
      <c r="B4" s="583" t="s">
        <v>198</v>
      </c>
      <c r="C4" s="585" t="s">
        <v>197</v>
      </c>
      <c r="D4" s="51" t="s">
        <v>72</v>
      </c>
      <c r="E4" s="369">
        <v>5272</v>
      </c>
      <c r="F4" s="370">
        <v>73798</v>
      </c>
    </row>
    <row r="5" spans="1:11" x14ac:dyDescent="0.4">
      <c r="A5" s="581"/>
      <c r="B5" s="584"/>
      <c r="C5" s="586"/>
      <c r="D5" s="52" t="s">
        <v>196</v>
      </c>
      <c r="E5" s="371">
        <v>1649</v>
      </c>
      <c r="F5" s="64">
        <v>25308</v>
      </c>
    </row>
    <row r="6" spans="1:11" x14ac:dyDescent="0.4">
      <c r="A6" s="581"/>
      <c r="B6" s="584"/>
      <c r="C6" s="587" t="s">
        <v>195</v>
      </c>
      <c r="D6" s="588"/>
      <c r="E6" s="372">
        <v>725</v>
      </c>
      <c r="F6" s="64">
        <v>11554</v>
      </c>
    </row>
    <row r="7" spans="1:11" x14ac:dyDescent="0.4">
      <c r="A7" s="581"/>
      <c r="B7" s="589" t="s">
        <v>194</v>
      </c>
      <c r="C7" s="590"/>
      <c r="D7" s="588"/>
      <c r="E7" s="373">
        <v>747</v>
      </c>
      <c r="F7" s="64">
        <v>4854</v>
      </c>
    </row>
    <row r="8" spans="1:11" ht="18.75" thickBot="1" x14ac:dyDescent="0.45">
      <c r="A8" s="582"/>
      <c r="B8" s="591" t="s">
        <v>52</v>
      </c>
      <c r="C8" s="592"/>
      <c r="D8" s="593"/>
      <c r="E8" s="374">
        <v>8393</v>
      </c>
      <c r="F8" s="375">
        <v>115514</v>
      </c>
    </row>
    <row r="9" spans="1:11" ht="18.75" customHeight="1" thickTop="1" x14ac:dyDescent="0.4">
      <c r="A9" s="580" t="s">
        <v>199</v>
      </c>
      <c r="B9" s="583" t="s">
        <v>198</v>
      </c>
      <c r="C9" s="585" t="s">
        <v>197</v>
      </c>
      <c r="D9" s="51" t="s">
        <v>72</v>
      </c>
      <c r="E9" s="376">
        <v>1312</v>
      </c>
      <c r="F9" s="370">
        <v>19849</v>
      </c>
    </row>
    <row r="10" spans="1:11" x14ac:dyDescent="0.4">
      <c r="A10" s="581"/>
      <c r="B10" s="584"/>
      <c r="C10" s="586"/>
      <c r="D10" s="52" t="s">
        <v>196</v>
      </c>
      <c r="E10" s="373">
        <v>702</v>
      </c>
      <c r="F10" s="64">
        <v>10515</v>
      </c>
    </row>
    <row r="11" spans="1:11" x14ac:dyDescent="0.4">
      <c r="A11" s="581"/>
      <c r="B11" s="584"/>
      <c r="C11" s="587" t="s">
        <v>195</v>
      </c>
      <c r="D11" s="588"/>
      <c r="E11" s="372">
        <v>1381</v>
      </c>
      <c r="F11" s="64">
        <v>19591</v>
      </c>
    </row>
    <row r="12" spans="1:11" x14ac:dyDescent="0.4">
      <c r="A12" s="581"/>
      <c r="B12" s="589" t="s">
        <v>194</v>
      </c>
      <c r="C12" s="590"/>
      <c r="D12" s="588"/>
      <c r="E12" s="373">
        <v>115</v>
      </c>
      <c r="F12" s="64">
        <v>3215</v>
      </c>
    </row>
    <row r="13" spans="1:11" ht="18.75" thickBot="1" x14ac:dyDescent="0.45">
      <c r="A13" s="582"/>
      <c r="B13" s="601" t="s">
        <v>52</v>
      </c>
      <c r="C13" s="602"/>
      <c r="D13" s="603"/>
      <c r="E13" s="377">
        <v>3510</v>
      </c>
      <c r="F13" s="375">
        <v>53170</v>
      </c>
    </row>
    <row r="14" spans="1:11" ht="19.5" thickTop="1" thickBot="1" x14ac:dyDescent="0.45">
      <c r="A14" s="594" t="s">
        <v>193</v>
      </c>
      <c r="B14" s="595"/>
      <c r="C14" s="595"/>
      <c r="D14" s="596"/>
      <c r="E14" s="378">
        <v>0</v>
      </c>
      <c r="F14" s="379">
        <v>18</v>
      </c>
    </row>
    <row r="15" spans="1:11" ht="19.5" thickTop="1" thickBot="1" x14ac:dyDescent="0.45">
      <c r="A15" s="594" t="s">
        <v>192</v>
      </c>
      <c r="B15" s="595"/>
      <c r="C15" s="595"/>
      <c r="D15" s="596"/>
      <c r="E15" s="380">
        <v>11903</v>
      </c>
      <c r="F15" s="381">
        <v>168702</v>
      </c>
    </row>
    <row r="16" spans="1:11" ht="19.5" customHeight="1" thickTop="1" thickBot="1" x14ac:dyDescent="0.45">
      <c r="A16" s="597" t="s">
        <v>191</v>
      </c>
      <c r="B16" s="598"/>
      <c r="C16" s="598"/>
      <c r="D16" s="599"/>
      <c r="E16" s="382">
        <v>628</v>
      </c>
      <c r="F16" s="166">
        <v>6905</v>
      </c>
    </row>
    <row r="17" spans="1:6" ht="18" customHeight="1" x14ac:dyDescent="0.4">
      <c r="A17" s="600" t="s">
        <v>356</v>
      </c>
      <c r="B17" s="600"/>
      <c r="C17" s="600"/>
      <c r="D17" s="600"/>
      <c r="E17" s="600"/>
      <c r="F17" s="600"/>
    </row>
  </sheetData>
  <mergeCells count="17">
    <mergeCell ref="A14:D14"/>
    <mergeCell ref="A15:D15"/>
    <mergeCell ref="A16:D16"/>
    <mergeCell ref="A17:F17"/>
    <mergeCell ref="A9:A13"/>
    <mergeCell ref="B9:B11"/>
    <mergeCell ref="C9:C10"/>
    <mergeCell ref="C11:D11"/>
    <mergeCell ref="B12:D12"/>
    <mergeCell ref="B13:D13"/>
    <mergeCell ref="A1:K1"/>
    <mergeCell ref="A4:A8"/>
    <mergeCell ref="B4:B6"/>
    <mergeCell ref="C4:C5"/>
    <mergeCell ref="C6:D6"/>
    <mergeCell ref="B7:D7"/>
    <mergeCell ref="B8:D8"/>
  </mergeCells>
  <phoneticPr fontId="2"/>
  <pageMargins left="0.7" right="0.7" top="0.75" bottom="0.75" header="0.3" footer="0.3"/>
  <pageSetup paperSize="9" fitToHeight="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6"/>
  <sheetViews>
    <sheetView view="pageBreakPreview" zoomScale="130" zoomScaleNormal="100" zoomScaleSheetLayoutView="130" workbookViewId="0">
      <selection activeCell="E11" sqref="E11"/>
    </sheetView>
  </sheetViews>
  <sheetFormatPr defaultRowHeight="18" x14ac:dyDescent="0.4"/>
  <cols>
    <col min="1" max="16384" width="9" style="158"/>
  </cols>
  <sheetData>
    <row r="1" spans="1:9" ht="24" x14ac:dyDescent="0.4">
      <c r="A1" s="604" t="s">
        <v>357</v>
      </c>
      <c r="B1" s="604"/>
      <c r="C1" s="604"/>
      <c r="D1" s="604"/>
      <c r="E1" s="604"/>
      <c r="F1" s="604"/>
      <c r="G1" s="604"/>
      <c r="H1" s="604"/>
      <c r="I1" s="604"/>
    </row>
    <row r="2" spans="1:9" ht="24.75" thickBot="1" x14ac:dyDescent="0.45">
      <c r="A2" s="130"/>
    </row>
    <row r="3" spans="1:9" ht="18.75" thickBot="1" x14ac:dyDescent="0.45">
      <c r="A3" s="131"/>
      <c r="B3" s="132" t="s">
        <v>204</v>
      </c>
      <c r="C3" s="133" t="s">
        <v>232</v>
      </c>
    </row>
    <row r="4" spans="1:9" x14ac:dyDescent="0.4">
      <c r="A4" s="134" t="s">
        <v>203</v>
      </c>
      <c r="B4" s="383" t="s">
        <v>348</v>
      </c>
      <c r="C4" s="384">
        <v>0.47699999999999998</v>
      </c>
    </row>
    <row r="5" spans="1:9" ht="18.75" thickBot="1" x14ac:dyDescent="0.45">
      <c r="A5" s="135" t="s">
        <v>202</v>
      </c>
      <c r="B5" s="385" t="s">
        <v>349</v>
      </c>
      <c r="C5" s="386">
        <v>0.52300000000000002</v>
      </c>
    </row>
    <row r="6" spans="1:9" ht="18.75" thickBot="1" x14ac:dyDescent="0.45">
      <c r="A6" s="136" t="s">
        <v>22</v>
      </c>
      <c r="B6" s="387" t="s">
        <v>345</v>
      </c>
      <c r="C6" s="388">
        <v>1</v>
      </c>
    </row>
  </sheetData>
  <mergeCells count="1">
    <mergeCell ref="A1:I1"/>
  </mergeCells>
  <phoneticPr fontId="2"/>
  <pageMargins left="0.7" right="0.7" top="0.75" bottom="0.75" header="0.3" footer="0.3"/>
  <pageSetup paperSize="9" scale="9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N7"/>
  <sheetViews>
    <sheetView view="pageBreakPreview" zoomScaleNormal="100" zoomScaleSheetLayoutView="100" workbookViewId="0">
      <selection activeCell="P12" sqref="P12"/>
    </sheetView>
  </sheetViews>
  <sheetFormatPr defaultRowHeight="18" x14ac:dyDescent="0.4"/>
  <cols>
    <col min="1" max="1" width="8.5" style="158" customWidth="1"/>
    <col min="2" max="14" width="6.625" style="158" customWidth="1"/>
    <col min="15" max="16384" width="9" style="158"/>
  </cols>
  <sheetData>
    <row r="1" spans="1:14" ht="24" x14ac:dyDescent="0.4">
      <c r="A1" s="568" t="s">
        <v>362</v>
      </c>
      <c r="B1" s="568"/>
      <c r="C1" s="568"/>
      <c r="D1" s="568"/>
      <c r="E1" s="568"/>
      <c r="F1" s="568"/>
      <c r="G1" s="568"/>
      <c r="H1" s="568"/>
      <c r="I1" s="568"/>
      <c r="J1" s="568"/>
      <c r="K1" s="568"/>
      <c r="L1" s="568"/>
      <c r="M1" s="568"/>
      <c r="N1" s="568"/>
    </row>
    <row r="2" spans="1:14" ht="18.75" thickBot="1" x14ac:dyDescent="0.45">
      <c r="A2" s="389"/>
      <c r="B2" s="389"/>
      <c r="C2" s="389"/>
      <c r="D2" s="389"/>
      <c r="E2" s="389"/>
      <c r="F2" s="389"/>
      <c r="G2" s="389"/>
      <c r="H2" s="389"/>
      <c r="I2" s="389"/>
      <c r="J2" s="389"/>
      <c r="K2" s="389"/>
      <c r="L2" s="389"/>
      <c r="M2" s="389"/>
      <c r="N2" s="389"/>
    </row>
    <row r="3" spans="1:14" ht="18.75" thickBot="1" x14ac:dyDescent="0.45">
      <c r="A3" s="390" t="s">
        <v>209</v>
      </c>
      <c r="B3" s="59" t="s">
        <v>102</v>
      </c>
      <c r="C3" s="85" t="s">
        <v>101</v>
      </c>
      <c r="D3" s="85" t="s">
        <v>100</v>
      </c>
      <c r="E3" s="85" t="s">
        <v>99</v>
      </c>
      <c r="F3" s="85" t="s">
        <v>98</v>
      </c>
      <c r="G3" s="85" t="s">
        <v>97</v>
      </c>
      <c r="H3" s="85" t="s">
        <v>96</v>
      </c>
      <c r="I3" s="85" t="s">
        <v>95</v>
      </c>
      <c r="J3" s="85" t="s">
        <v>94</v>
      </c>
      <c r="K3" s="85" t="s">
        <v>93</v>
      </c>
      <c r="L3" s="85" t="s">
        <v>92</v>
      </c>
      <c r="M3" s="56" t="s">
        <v>91</v>
      </c>
      <c r="N3" s="148" t="s">
        <v>52</v>
      </c>
    </row>
    <row r="4" spans="1:14" ht="18.75" thickBot="1" x14ac:dyDescent="0.45">
      <c r="A4" s="53" t="s">
        <v>208</v>
      </c>
      <c r="B4" s="170">
        <v>3</v>
      </c>
      <c r="C4" s="226">
        <v>9</v>
      </c>
      <c r="D4" s="226">
        <v>14</v>
      </c>
      <c r="E4" s="226">
        <v>11</v>
      </c>
      <c r="F4" s="226">
        <v>13</v>
      </c>
      <c r="G4" s="226">
        <v>7</v>
      </c>
      <c r="H4" s="226">
        <v>10</v>
      </c>
      <c r="I4" s="226">
        <v>6</v>
      </c>
      <c r="J4" s="226">
        <v>7</v>
      </c>
      <c r="K4" s="226">
        <v>7</v>
      </c>
      <c r="L4" s="226">
        <v>8</v>
      </c>
      <c r="M4" s="227">
        <v>6</v>
      </c>
      <c r="N4" s="391">
        <v>101</v>
      </c>
    </row>
    <row r="5" spans="1:14" ht="18.75" thickBot="1" x14ac:dyDescent="0.45">
      <c r="A5" s="54"/>
      <c r="N5" s="392"/>
    </row>
    <row r="6" spans="1:14" ht="30" customHeight="1" thickBot="1" x14ac:dyDescent="0.45">
      <c r="A6" s="55" t="s">
        <v>207</v>
      </c>
      <c r="B6" s="605" t="s">
        <v>206</v>
      </c>
      <c r="C6" s="606"/>
      <c r="D6" s="606"/>
      <c r="E6" s="607"/>
      <c r="F6" s="56" t="s">
        <v>205</v>
      </c>
    </row>
    <row r="7" spans="1:14" ht="28.5" customHeight="1" thickBot="1" x14ac:dyDescent="0.45">
      <c r="A7" s="393">
        <v>44870</v>
      </c>
      <c r="B7" s="608" t="s">
        <v>323</v>
      </c>
      <c r="C7" s="609"/>
      <c r="D7" s="609"/>
      <c r="E7" s="610"/>
      <c r="F7" s="227">
        <v>19</v>
      </c>
    </row>
  </sheetData>
  <mergeCells count="3">
    <mergeCell ref="A1:N1"/>
    <mergeCell ref="B6:E6"/>
    <mergeCell ref="B7:E7"/>
  </mergeCells>
  <phoneticPr fontId="2"/>
  <pageMargins left="0.7" right="0.7" top="0.75" bottom="0.75" header="0.3" footer="0.3"/>
  <pageSetup paperSize="9" scale="85" fitToHeight="0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H15"/>
  <sheetViews>
    <sheetView tabSelected="1" workbookViewId="0">
      <selection activeCell="I17" sqref="I17"/>
    </sheetView>
  </sheetViews>
  <sheetFormatPr defaultColWidth="18.25" defaultRowHeight="18" x14ac:dyDescent="0.4"/>
  <cols>
    <col min="1" max="1" width="11.625" style="636" bestFit="1" customWidth="1"/>
    <col min="2" max="5" width="7.25" style="636" customWidth="1"/>
    <col min="6" max="16384" width="18.25" style="636"/>
  </cols>
  <sheetData>
    <row r="1" spans="1:8" ht="24" x14ac:dyDescent="0.4">
      <c r="A1" s="528" t="s">
        <v>383</v>
      </c>
      <c r="B1" s="528"/>
      <c r="C1" s="528"/>
      <c r="D1" s="528"/>
      <c r="E1" s="528"/>
      <c r="F1" s="528"/>
      <c r="G1" s="528"/>
      <c r="H1" s="528"/>
    </row>
    <row r="2" spans="1:8" ht="18.75" thickBot="1" x14ac:dyDescent="0.45">
      <c r="A2" s="637"/>
    </row>
    <row r="3" spans="1:8" x14ac:dyDescent="0.4">
      <c r="A3" s="638"/>
      <c r="B3" s="639" t="s">
        <v>377</v>
      </c>
      <c r="C3" s="640"/>
      <c r="D3" s="640" t="s">
        <v>378</v>
      </c>
      <c r="E3" s="641"/>
    </row>
    <row r="4" spans="1:8" ht="18.75" thickBot="1" x14ac:dyDescent="0.45">
      <c r="A4" s="642"/>
      <c r="B4" s="643" t="s">
        <v>210</v>
      </c>
      <c r="C4" s="644" t="s">
        <v>379</v>
      </c>
      <c r="D4" s="644" t="s">
        <v>210</v>
      </c>
      <c r="E4" s="645" t="s">
        <v>379</v>
      </c>
    </row>
    <row r="5" spans="1:8" x14ac:dyDescent="0.4">
      <c r="A5" s="646" t="s">
        <v>380</v>
      </c>
      <c r="B5" s="168">
        <v>7</v>
      </c>
      <c r="C5" s="647">
        <v>48</v>
      </c>
      <c r="D5" s="648">
        <v>0</v>
      </c>
      <c r="E5" s="298">
        <v>0</v>
      </c>
    </row>
    <row r="6" spans="1:8" x14ac:dyDescent="0.4">
      <c r="A6" s="649" t="s">
        <v>381</v>
      </c>
      <c r="B6" s="23">
        <v>2</v>
      </c>
      <c r="C6" s="264">
        <v>9</v>
      </c>
      <c r="D6" s="650">
        <v>0</v>
      </c>
      <c r="E6" s="21">
        <v>0</v>
      </c>
    </row>
    <row r="7" spans="1:8" x14ac:dyDescent="0.4">
      <c r="A7" s="649" t="s">
        <v>382</v>
      </c>
      <c r="B7" s="23">
        <v>14</v>
      </c>
      <c r="C7" s="264">
        <v>649</v>
      </c>
      <c r="D7" s="650">
        <v>0</v>
      </c>
      <c r="E7" s="21">
        <v>0</v>
      </c>
    </row>
    <row r="8" spans="1:8" ht="18.75" thickBot="1" x14ac:dyDescent="0.45">
      <c r="A8" s="651" t="s">
        <v>32</v>
      </c>
      <c r="B8" s="19">
        <v>18</v>
      </c>
      <c r="C8" s="321">
        <v>79</v>
      </c>
      <c r="D8" s="652">
        <v>4</v>
      </c>
      <c r="E8" s="17">
        <v>6</v>
      </c>
    </row>
    <row r="9" spans="1:8" ht="18.75" thickBot="1" x14ac:dyDescent="0.45">
      <c r="A9" s="653" t="s">
        <v>52</v>
      </c>
      <c r="B9" s="170">
        <v>41</v>
      </c>
      <c r="C9" s="654">
        <v>785</v>
      </c>
      <c r="D9" s="655">
        <v>4</v>
      </c>
      <c r="E9" s="227">
        <v>6</v>
      </c>
    </row>
    <row r="10" spans="1:8" x14ac:dyDescent="0.4">
      <c r="B10" s="656"/>
      <c r="C10" s="656"/>
    </row>
    <row r="15" spans="1:8" x14ac:dyDescent="0.4">
      <c r="C15" s="657"/>
    </row>
  </sheetData>
  <mergeCells count="4">
    <mergeCell ref="A1:H1"/>
    <mergeCell ref="A3:A4"/>
    <mergeCell ref="B3:C3"/>
    <mergeCell ref="D3:E3"/>
  </mergeCells>
  <phoneticPr fontId="2"/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O17"/>
  <sheetViews>
    <sheetView view="pageBreakPreview" zoomScaleNormal="100" zoomScaleSheetLayoutView="100" workbookViewId="0">
      <selection activeCell="F1" sqref="F1"/>
    </sheetView>
  </sheetViews>
  <sheetFormatPr defaultRowHeight="18" x14ac:dyDescent="0.4"/>
  <cols>
    <col min="1" max="1" width="16.125" style="158" customWidth="1"/>
    <col min="2" max="14" width="8.875" style="158" bestFit="1" customWidth="1"/>
    <col min="15" max="16384" width="9" style="158"/>
  </cols>
  <sheetData>
    <row r="1" spans="1:15" ht="24" x14ac:dyDescent="0.4">
      <c r="A1" s="561" t="s">
        <v>363</v>
      </c>
      <c r="B1" s="561"/>
      <c r="C1" s="561"/>
      <c r="D1" s="561"/>
      <c r="E1" s="561"/>
    </row>
    <row r="2" spans="1:15" ht="18.75" thickBot="1" x14ac:dyDescent="0.45">
      <c r="A2" s="91"/>
    </row>
    <row r="3" spans="1:15" x14ac:dyDescent="0.4">
      <c r="A3" s="149"/>
      <c r="B3" s="78" t="s">
        <v>102</v>
      </c>
      <c r="C3" s="79" t="s">
        <v>101</v>
      </c>
      <c r="D3" s="79" t="s">
        <v>100</v>
      </c>
      <c r="E3" s="79" t="s">
        <v>99</v>
      </c>
      <c r="F3" s="79" t="s">
        <v>98</v>
      </c>
      <c r="G3" s="79" t="s">
        <v>97</v>
      </c>
      <c r="H3" s="79" t="s">
        <v>96</v>
      </c>
      <c r="I3" s="79" t="s">
        <v>95</v>
      </c>
      <c r="J3" s="79" t="s">
        <v>94</v>
      </c>
      <c r="K3" s="79" t="s">
        <v>93</v>
      </c>
      <c r="L3" s="79" t="s">
        <v>92</v>
      </c>
      <c r="M3" s="80" t="s">
        <v>91</v>
      </c>
      <c r="N3" s="149" t="s">
        <v>52</v>
      </c>
    </row>
    <row r="4" spans="1:15" x14ac:dyDescent="0.4">
      <c r="A4" s="83" t="s">
        <v>215</v>
      </c>
      <c r="B4" s="23">
        <v>25</v>
      </c>
      <c r="C4" s="22">
        <v>25</v>
      </c>
      <c r="D4" s="22">
        <v>25</v>
      </c>
      <c r="E4" s="26">
        <v>27</v>
      </c>
      <c r="F4" s="22">
        <v>26</v>
      </c>
      <c r="G4" s="22">
        <v>24</v>
      </c>
      <c r="H4" s="22">
        <v>25</v>
      </c>
      <c r="I4" s="22">
        <v>25</v>
      </c>
      <c r="J4" s="22">
        <v>23</v>
      </c>
      <c r="K4" s="22">
        <v>22</v>
      </c>
      <c r="L4" s="22">
        <v>23</v>
      </c>
      <c r="M4" s="21">
        <v>26</v>
      </c>
      <c r="N4" s="328">
        <f>SUM(B4:M4)</f>
        <v>296</v>
      </c>
    </row>
    <row r="5" spans="1:15" ht="36" x14ac:dyDescent="0.4">
      <c r="A5" s="83" t="s">
        <v>214</v>
      </c>
      <c r="B5" s="95">
        <v>33737</v>
      </c>
      <c r="C5" s="26">
        <v>34491</v>
      </c>
      <c r="D5" s="26">
        <v>32589</v>
      </c>
      <c r="E5" s="26">
        <v>37236</v>
      </c>
      <c r="F5" s="26">
        <v>34409</v>
      </c>
      <c r="G5" s="26">
        <v>29666</v>
      </c>
      <c r="H5" s="26">
        <v>31942</v>
      </c>
      <c r="I5" s="26">
        <v>32067</v>
      </c>
      <c r="J5" s="26">
        <v>28800</v>
      </c>
      <c r="K5" s="26">
        <v>31927</v>
      </c>
      <c r="L5" s="26">
        <v>36282</v>
      </c>
      <c r="M5" s="25">
        <v>36653</v>
      </c>
      <c r="N5" s="394">
        <f>SUM(B5:M5)</f>
        <v>399799</v>
      </c>
    </row>
    <row r="6" spans="1:15" ht="36" x14ac:dyDescent="0.4">
      <c r="A6" s="83" t="s">
        <v>213</v>
      </c>
      <c r="B6" s="395">
        <v>1763</v>
      </c>
      <c r="C6" s="396">
        <v>1816</v>
      </c>
      <c r="D6" s="396">
        <v>1483</v>
      </c>
      <c r="E6" s="396">
        <v>1722</v>
      </c>
      <c r="F6" s="396">
        <v>1874</v>
      </c>
      <c r="G6" s="396">
        <v>1836</v>
      </c>
      <c r="H6" s="396">
        <v>1719</v>
      </c>
      <c r="I6" s="396">
        <v>1829</v>
      </c>
      <c r="J6" s="396">
        <v>1679</v>
      </c>
      <c r="K6" s="396">
        <v>1422</v>
      </c>
      <c r="L6" s="396">
        <v>1541</v>
      </c>
      <c r="M6" s="397">
        <v>2088</v>
      </c>
      <c r="N6" s="394">
        <f>SUM(B6:M6)</f>
        <v>20772</v>
      </c>
      <c r="O6" s="94"/>
    </row>
    <row r="7" spans="1:15" ht="36" x14ac:dyDescent="0.4">
      <c r="A7" s="83" t="s">
        <v>212</v>
      </c>
      <c r="B7" s="398">
        <f>SUM(B5:B6)</f>
        <v>35500</v>
      </c>
      <c r="C7" s="399">
        <f>SUM(C5:C6)</f>
        <v>36307</v>
      </c>
      <c r="D7" s="399">
        <f t="shared" ref="D7:L7" si="0">SUM(D5:D6)</f>
        <v>34072</v>
      </c>
      <c r="E7" s="399">
        <f t="shared" si="0"/>
        <v>38958</v>
      </c>
      <c r="F7" s="399">
        <f t="shared" si="0"/>
        <v>36283</v>
      </c>
      <c r="G7" s="399">
        <f t="shared" si="0"/>
        <v>31502</v>
      </c>
      <c r="H7" s="399">
        <f t="shared" si="0"/>
        <v>33661</v>
      </c>
      <c r="I7" s="399">
        <f t="shared" si="0"/>
        <v>33896</v>
      </c>
      <c r="J7" s="399">
        <f t="shared" si="0"/>
        <v>30479</v>
      </c>
      <c r="K7" s="399">
        <f t="shared" si="0"/>
        <v>33349</v>
      </c>
      <c r="L7" s="399">
        <f t="shared" si="0"/>
        <v>37823</v>
      </c>
      <c r="M7" s="400">
        <f>SUM(M5:M6)</f>
        <v>38741</v>
      </c>
      <c r="N7" s="401">
        <f t="shared" ref="N7" si="1">SUM(N5:N6)</f>
        <v>420571</v>
      </c>
    </row>
    <row r="8" spans="1:15" ht="18.75" thickBot="1" x14ac:dyDescent="0.45">
      <c r="A8" s="84" t="s">
        <v>211</v>
      </c>
      <c r="B8" s="402">
        <f t="shared" ref="B8:M8" si="2">+B7/B4</f>
        <v>1420</v>
      </c>
      <c r="C8" s="403">
        <f t="shared" si="2"/>
        <v>1452.28</v>
      </c>
      <c r="D8" s="403">
        <f>+D7/D4</f>
        <v>1362.88</v>
      </c>
      <c r="E8" s="403">
        <f t="shared" si="2"/>
        <v>1442.8888888888889</v>
      </c>
      <c r="F8" s="403">
        <f t="shared" si="2"/>
        <v>1395.5</v>
      </c>
      <c r="G8" s="403">
        <f t="shared" si="2"/>
        <v>1312.5833333333333</v>
      </c>
      <c r="H8" s="403">
        <f t="shared" si="2"/>
        <v>1346.44</v>
      </c>
      <c r="I8" s="403">
        <f t="shared" si="2"/>
        <v>1355.84</v>
      </c>
      <c r="J8" s="403">
        <f t="shared" si="2"/>
        <v>1325.1739130434783</v>
      </c>
      <c r="K8" s="403">
        <f t="shared" si="2"/>
        <v>1515.8636363636363</v>
      </c>
      <c r="L8" s="403">
        <f t="shared" si="2"/>
        <v>1644.4782608695652</v>
      </c>
      <c r="M8" s="404">
        <f t="shared" si="2"/>
        <v>1490.0384615384614</v>
      </c>
      <c r="N8" s="405">
        <f>N7/N4</f>
        <v>1420.8479729729729</v>
      </c>
    </row>
    <row r="17" spans="1:1" ht="18.75" x14ac:dyDescent="0.4">
      <c r="A17" s="109"/>
    </row>
  </sheetData>
  <mergeCells count="1">
    <mergeCell ref="A1:E1"/>
  </mergeCells>
  <phoneticPr fontId="2"/>
  <pageMargins left="0.7" right="0.7" top="0.75" bottom="0.75" header="0.3" footer="0.3"/>
  <pageSetup paperSize="9" scale="6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D28"/>
  <sheetViews>
    <sheetView view="pageBreakPreview" zoomScale="85" zoomScaleNormal="100" zoomScaleSheetLayoutView="85" workbookViewId="0">
      <selection activeCell="G6" sqref="G6:G7"/>
    </sheetView>
  </sheetViews>
  <sheetFormatPr defaultRowHeight="18" x14ac:dyDescent="0.4"/>
  <cols>
    <col min="1" max="1" width="20.5" style="40" bestFit="1" customWidth="1"/>
    <col min="2" max="2" width="8.5" style="40" bestFit="1" customWidth="1"/>
    <col min="3" max="3" width="8.75" style="40" bestFit="1" customWidth="1"/>
    <col min="4" max="4" width="9.5" style="40" bestFit="1" customWidth="1"/>
    <col min="5" max="16384" width="9" style="40"/>
  </cols>
  <sheetData>
    <row r="1" spans="1:4" ht="24" x14ac:dyDescent="0.4">
      <c r="A1" s="535" t="s">
        <v>51</v>
      </c>
      <c r="B1" s="535"/>
      <c r="C1" s="535"/>
      <c r="D1" s="535"/>
    </row>
    <row r="3" spans="1:4" ht="20.25" thickBot="1" x14ac:dyDescent="0.45">
      <c r="A3" s="167" t="s">
        <v>50</v>
      </c>
    </row>
    <row r="4" spans="1:4" ht="18.75" thickBot="1" x14ac:dyDescent="0.45">
      <c r="A4" s="2" t="s">
        <v>49</v>
      </c>
      <c r="B4" s="31" t="s">
        <v>48</v>
      </c>
      <c r="C4" s="30" t="s">
        <v>47</v>
      </c>
      <c r="D4" s="29" t="s">
        <v>46</v>
      </c>
    </row>
    <row r="5" spans="1:4" x14ac:dyDescent="0.4">
      <c r="A5" s="28" t="s">
        <v>45</v>
      </c>
      <c r="B5" s="168">
        <v>234</v>
      </c>
      <c r="C5" s="27">
        <v>1835</v>
      </c>
      <c r="D5" s="169">
        <v>144100</v>
      </c>
    </row>
    <row r="6" spans="1:4" x14ac:dyDescent="0.4">
      <c r="A6" s="24" t="s">
        <v>44</v>
      </c>
      <c r="B6" s="23">
        <v>291</v>
      </c>
      <c r="C6" s="26">
        <v>2311</v>
      </c>
      <c r="D6" s="25">
        <v>185700</v>
      </c>
    </row>
    <row r="7" spans="1:4" ht="36" x14ac:dyDescent="0.4">
      <c r="A7" s="24" t="s">
        <v>43</v>
      </c>
      <c r="B7" s="23">
        <v>51</v>
      </c>
      <c r="C7" s="22">
        <v>460</v>
      </c>
      <c r="D7" s="25">
        <v>5200</v>
      </c>
    </row>
    <row r="8" spans="1:4" x14ac:dyDescent="0.4">
      <c r="A8" s="24" t="s">
        <v>42</v>
      </c>
      <c r="B8" s="23" t="s">
        <v>41</v>
      </c>
      <c r="C8" s="22">
        <v>66</v>
      </c>
      <c r="D8" s="21" t="s">
        <v>31</v>
      </c>
    </row>
    <row r="9" spans="1:4" x14ac:dyDescent="0.4">
      <c r="A9" s="24" t="s">
        <v>40</v>
      </c>
      <c r="B9" s="23">
        <v>38</v>
      </c>
      <c r="C9" s="22">
        <v>666</v>
      </c>
      <c r="D9" s="25">
        <v>52800</v>
      </c>
    </row>
    <row r="10" spans="1:4" x14ac:dyDescent="0.4">
      <c r="A10" s="24" t="s">
        <v>39</v>
      </c>
      <c r="B10" s="23">
        <v>99</v>
      </c>
      <c r="C10" s="22">
        <v>627</v>
      </c>
      <c r="D10" s="25">
        <v>50000</v>
      </c>
    </row>
    <row r="11" spans="1:4" x14ac:dyDescent="0.4">
      <c r="A11" s="24" t="s">
        <v>38</v>
      </c>
      <c r="B11" s="23" t="s">
        <v>37</v>
      </c>
      <c r="C11" s="22">
        <v>112</v>
      </c>
      <c r="D11" s="21" t="s">
        <v>31</v>
      </c>
    </row>
    <row r="12" spans="1:4" x14ac:dyDescent="0.4">
      <c r="A12" s="24" t="s">
        <v>36</v>
      </c>
      <c r="B12" s="23">
        <v>18</v>
      </c>
      <c r="C12" s="22">
        <v>311</v>
      </c>
      <c r="D12" s="25">
        <v>10000</v>
      </c>
    </row>
    <row r="13" spans="1:4" x14ac:dyDescent="0.4">
      <c r="A13" s="24" t="s">
        <v>35</v>
      </c>
      <c r="B13" s="23">
        <v>5</v>
      </c>
      <c r="C13" s="22" t="s">
        <v>34</v>
      </c>
      <c r="D13" s="25">
        <v>2500</v>
      </c>
    </row>
    <row r="14" spans="1:4" x14ac:dyDescent="0.4">
      <c r="A14" s="24" t="s">
        <v>33</v>
      </c>
      <c r="B14" s="21" t="s">
        <v>31</v>
      </c>
      <c r="C14" s="22">
        <v>125</v>
      </c>
      <c r="D14" s="21" t="s">
        <v>31</v>
      </c>
    </row>
    <row r="15" spans="1:4" ht="18.75" thickBot="1" x14ac:dyDescent="0.45">
      <c r="A15" s="20" t="s">
        <v>32</v>
      </c>
      <c r="B15" s="19" t="s">
        <v>31</v>
      </c>
      <c r="C15" s="18">
        <v>51</v>
      </c>
      <c r="D15" s="17" t="s">
        <v>31</v>
      </c>
    </row>
    <row r="16" spans="1:4" ht="18.75" thickBot="1" x14ac:dyDescent="0.45">
      <c r="A16" s="16" t="s">
        <v>22</v>
      </c>
      <c r="B16" s="170">
        <v>753</v>
      </c>
      <c r="C16" s="15">
        <f>SUM(C5:C15)</f>
        <v>6564</v>
      </c>
      <c r="D16" s="62">
        <f>SUM(D5:D15)</f>
        <v>450300</v>
      </c>
    </row>
    <row r="17" spans="1:3" x14ac:dyDescent="0.4">
      <c r="A17" s="171" t="s">
        <v>30</v>
      </c>
    </row>
    <row r="18" spans="1:3" ht="20.25" thickBot="1" x14ac:dyDescent="0.45">
      <c r="A18" s="172" t="s">
        <v>29</v>
      </c>
    </row>
    <row r="19" spans="1:3" x14ac:dyDescent="0.4">
      <c r="A19" s="173" t="s">
        <v>337</v>
      </c>
      <c r="B19" s="138">
        <v>384</v>
      </c>
      <c r="C19" s="139">
        <v>1568</v>
      </c>
    </row>
    <row r="20" spans="1:3" x14ac:dyDescent="0.4">
      <c r="A20" s="174" t="s">
        <v>27</v>
      </c>
      <c r="B20" s="140">
        <v>72</v>
      </c>
      <c r="C20" s="141">
        <v>163</v>
      </c>
    </row>
    <row r="21" spans="1:3" x14ac:dyDescent="0.4">
      <c r="A21" s="174" t="s">
        <v>25</v>
      </c>
      <c r="B21" s="140">
        <v>30</v>
      </c>
      <c r="C21" s="141">
        <v>48</v>
      </c>
    </row>
    <row r="22" spans="1:3" x14ac:dyDescent="0.4">
      <c r="A22" s="24" t="s">
        <v>26</v>
      </c>
      <c r="B22" s="140">
        <v>18</v>
      </c>
      <c r="C22" s="141">
        <v>32</v>
      </c>
    </row>
    <row r="23" spans="1:3" x14ac:dyDescent="0.4">
      <c r="A23" s="24" t="s">
        <v>339</v>
      </c>
      <c r="B23" s="140">
        <v>12</v>
      </c>
      <c r="C23" s="141">
        <v>15</v>
      </c>
    </row>
    <row r="24" spans="1:3" x14ac:dyDescent="0.4">
      <c r="A24" s="174" t="s">
        <v>24</v>
      </c>
      <c r="B24" s="140">
        <v>72</v>
      </c>
      <c r="C24" s="141">
        <v>189</v>
      </c>
    </row>
    <row r="25" spans="1:3" x14ac:dyDescent="0.4">
      <c r="A25" s="175" t="s">
        <v>338</v>
      </c>
      <c r="B25" s="140">
        <v>27</v>
      </c>
      <c r="C25" s="141">
        <v>100</v>
      </c>
    </row>
    <row r="26" spans="1:3" x14ac:dyDescent="0.4">
      <c r="A26" s="24" t="s">
        <v>23</v>
      </c>
      <c r="B26" s="140">
        <v>40</v>
      </c>
      <c r="C26" s="141">
        <v>140</v>
      </c>
    </row>
    <row r="27" spans="1:3" ht="18.75" thickBot="1" x14ac:dyDescent="0.45">
      <c r="A27" s="176" t="s">
        <v>340</v>
      </c>
      <c r="B27" s="142">
        <v>10</v>
      </c>
      <c r="C27" s="177" t="s">
        <v>341</v>
      </c>
    </row>
    <row r="28" spans="1:3" ht="18.75" thickBot="1" x14ac:dyDescent="0.45">
      <c r="A28" s="16" t="s">
        <v>22</v>
      </c>
      <c r="B28" s="142">
        <f>SUM(B19:B27)</f>
        <v>665</v>
      </c>
      <c r="C28" s="143">
        <f>SUM(C19:C26)</f>
        <v>2255</v>
      </c>
    </row>
  </sheetData>
  <mergeCells count="1">
    <mergeCell ref="A1:D1"/>
  </mergeCells>
  <phoneticPr fontId="2"/>
  <pageMargins left="0.7" right="0.7" top="0.75" bottom="0.75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P9"/>
  <sheetViews>
    <sheetView view="pageBreakPreview" zoomScale="115" zoomScaleNormal="100" zoomScaleSheetLayoutView="115" workbookViewId="0">
      <selection activeCell="F1" sqref="F1"/>
    </sheetView>
  </sheetViews>
  <sheetFormatPr defaultRowHeight="18" x14ac:dyDescent="0.4"/>
  <cols>
    <col min="1" max="1" width="3.5" style="158" bestFit="1" customWidth="1"/>
    <col min="2" max="2" width="5.5" style="158" bestFit="1" customWidth="1"/>
    <col min="3" max="14" width="5.375" style="158" customWidth="1"/>
    <col min="15" max="15" width="7.25" style="158" customWidth="1"/>
    <col min="16" max="16" width="5.375" style="158" customWidth="1"/>
    <col min="17" max="16384" width="9" style="158"/>
  </cols>
  <sheetData>
    <row r="1" spans="1:16" ht="25.5" x14ac:dyDescent="0.4">
      <c r="A1" s="611" t="s">
        <v>364</v>
      </c>
      <c r="B1" s="611"/>
      <c r="C1" s="611"/>
      <c r="D1" s="611"/>
      <c r="E1" s="611"/>
    </row>
    <row r="2" spans="1:16" ht="14.25" customHeight="1" x14ac:dyDescent="0.4">
      <c r="A2" s="57"/>
      <c r="B2" s="57"/>
      <c r="C2" s="57"/>
      <c r="D2" s="57"/>
      <c r="E2" s="57"/>
    </row>
    <row r="3" spans="1:16" ht="18.75" thickBot="1" x14ac:dyDescent="0.45">
      <c r="A3" s="574" t="s">
        <v>218</v>
      </c>
      <c r="B3" s="574"/>
      <c r="C3" s="574"/>
      <c r="D3" s="574"/>
      <c r="E3" s="574"/>
    </row>
    <row r="4" spans="1:16" ht="36.75" thickBot="1" x14ac:dyDescent="0.45">
      <c r="A4" s="536"/>
      <c r="B4" s="537"/>
      <c r="C4" s="59" t="s">
        <v>102</v>
      </c>
      <c r="D4" s="85" t="s">
        <v>101</v>
      </c>
      <c r="E4" s="85" t="s">
        <v>100</v>
      </c>
      <c r="F4" s="85" t="s">
        <v>99</v>
      </c>
      <c r="G4" s="85" t="s">
        <v>98</v>
      </c>
      <c r="H4" s="85" t="s">
        <v>97</v>
      </c>
      <c r="I4" s="85" t="s">
        <v>96</v>
      </c>
      <c r="J4" s="85" t="s">
        <v>95</v>
      </c>
      <c r="K4" s="85" t="s">
        <v>94</v>
      </c>
      <c r="L4" s="85" t="s">
        <v>93</v>
      </c>
      <c r="M4" s="85" t="s">
        <v>92</v>
      </c>
      <c r="N4" s="56" t="s">
        <v>91</v>
      </c>
      <c r="O4" s="148" t="s">
        <v>52</v>
      </c>
      <c r="P4" s="148" t="s">
        <v>176</v>
      </c>
    </row>
    <row r="5" spans="1:16" x14ac:dyDescent="0.4">
      <c r="A5" s="552" t="s">
        <v>217</v>
      </c>
      <c r="B5" s="80" t="s">
        <v>195</v>
      </c>
      <c r="C5" s="168">
        <v>458</v>
      </c>
      <c r="D5" s="297">
        <v>535</v>
      </c>
      <c r="E5" s="297">
        <v>452</v>
      </c>
      <c r="F5" s="297">
        <v>550</v>
      </c>
      <c r="G5" s="297">
        <v>591</v>
      </c>
      <c r="H5" s="297">
        <v>454</v>
      </c>
      <c r="I5" s="297">
        <v>466</v>
      </c>
      <c r="J5" s="297">
        <v>426</v>
      </c>
      <c r="K5" s="297">
        <v>327</v>
      </c>
      <c r="L5" s="297">
        <v>409</v>
      </c>
      <c r="M5" s="297">
        <v>383</v>
      </c>
      <c r="N5" s="298">
        <v>454</v>
      </c>
      <c r="O5" s="163">
        <f>SUM(C5:N5)</f>
        <v>5505</v>
      </c>
      <c r="P5" s="406">
        <f>O5/296</f>
        <v>18.597972972972972</v>
      </c>
    </row>
    <row r="6" spans="1:16" x14ac:dyDescent="0.4">
      <c r="A6" s="612"/>
      <c r="B6" s="83" t="s">
        <v>197</v>
      </c>
      <c r="C6" s="23">
        <v>53</v>
      </c>
      <c r="D6" s="22">
        <v>53</v>
      </c>
      <c r="E6" s="22">
        <v>50</v>
      </c>
      <c r="F6" s="22">
        <v>119</v>
      </c>
      <c r="G6" s="22">
        <v>128</v>
      </c>
      <c r="H6" s="22">
        <v>64</v>
      </c>
      <c r="I6" s="22">
        <v>104</v>
      </c>
      <c r="J6" s="22">
        <v>65</v>
      </c>
      <c r="K6" s="22">
        <v>51</v>
      </c>
      <c r="L6" s="22">
        <v>53</v>
      </c>
      <c r="M6" s="22">
        <v>66</v>
      </c>
      <c r="N6" s="21">
        <v>57</v>
      </c>
      <c r="O6" s="64">
        <f>SUM(C6:N6)</f>
        <v>863</v>
      </c>
      <c r="P6" s="407">
        <f>O6/296</f>
        <v>2.9155405405405403</v>
      </c>
    </row>
    <row r="7" spans="1:16" ht="18.75" thickBot="1" x14ac:dyDescent="0.45">
      <c r="A7" s="613"/>
      <c r="B7" s="313" t="s">
        <v>52</v>
      </c>
      <c r="C7" s="19">
        <f t="shared" ref="C7:O7" si="0">SUM(C5:C6)</f>
        <v>511</v>
      </c>
      <c r="D7" s="18">
        <f t="shared" si="0"/>
        <v>588</v>
      </c>
      <c r="E7" s="18">
        <f t="shared" si="0"/>
        <v>502</v>
      </c>
      <c r="F7" s="18">
        <f t="shared" si="0"/>
        <v>669</v>
      </c>
      <c r="G7" s="18">
        <f t="shared" si="0"/>
        <v>719</v>
      </c>
      <c r="H7" s="18">
        <f t="shared" si="0"/>
        <v>518</v>
      </c>
      <c r="I7" s="18">
        <f t="shared" si="0"/>
        <v>570</v>
      </c>
      <c r="J7" s="18">
        <f t="shared" si="0"/>
        <v>491</v>
      </c>
      <c r="K7" s="18">
        <f t="shared" si="0"/>
        <v>378</v>
      </c>
      <c r="L7" s="18">
        <f t="shared" si="0"/>
        <v>462</v>
      </c>
      <c r="M7" s="18">
        <f t="shared" si="0"/>
        <v>449</v>
      </c>
      <c r="N7" s="18">
        <f t="shared" si="0"/>
        <v>511</v>
      </c>
      <c r="O7" s="408">
        <f t="shared" si="0"/>
        <v>6368</v>
      </c>
      <c r="P7" s="409">
        <f>O7/296</f>
        <v>21.513513513513512</v>
      </c>
    </row>
    <row r="8" spans="1:16" ht="18.75" thickBot="1" x14ac:dyDescent="0.45">
      <c r="A8" s="536" t="s">
        <v>216</v>
      </c>
      <c r="B8" s="537"/>
      <c r="C8" s="170">
        <v>274</v>
      </c>
      <c r="D8" s="226">
        <v>272</v>
      </c>
      <c r="E8" s="226">
        <v>263</v>
      </c>
      <c r="F8" s="226">
        <v>297</v>
      </c>
      <c r="G8" s="226">
        <v>308</v>
      </c>
      <c r="H8" s="226">
        <v>249</v>
      </c>
      <c r="I8" s="226">
        <v>275</v>
      </c>
      <c r="J8" s="226">
        <v>236</v>
      </c>
      <c r="K8" s="226">
        <v>212</v>
      </c>
      <c r="L8" s="226">
        <v>268</v>
      </c>
      <c r="M8" s="226">
        <v>250</v>
      </c>
      <c r="N8" s="227">
        <v>175</v>
      </c>
      <c r="O8" s="166">
        <f>SUM(C8:N8)</f>
        <v>3079</v>
      </c>
      <c r="P8" s="323">
        <f>O8/296</f>
        <v>10.402027027027026</v>
      </c>
    </row>
    <row r="9" spans="1:16" x14ac:dyDescent="0.4">
      <c r="A9" s="410"/>
    </row>
  </sheetData>
  <mergeCells count="5">
    <mergeCell ref="A1:E1"/>
    <mergeCell ref="A3:E3"/>
    <mergeCell ref="A4:B4"/>
    <mergeCell ref="A5:A7"/>
    <mergeCell ref="A8:B8"/>
  </mergeCells>
  <phoneticPr fontId="2"/>
  <pageMargins left="0.7" right="0.7" top="0.75" bottom="0.75" header="0.3" footer="0.3"/>
  <pageSetup paperSize="9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E39"/>
  <sheetViews>
    <sheetView view="pageBreakPreview" zoomScale="115" zoomScaleNormal="100" zoomScaleSheetLayoutView="115" workbookViewId="0">
      <selection activeCell="D1" sqref="D1"/>
    </sheetView>
  </sheetViews>
  <sheetFormatPr defaultRowHeight="18" x14ac:dyDescent="0.4"/>
  <cols>
    <col min="1" max="1" width="11.625" style="158" bestFit="1" customWidth="1"/>
    <col min="2" max="2" width="9.5" style="158" bestFit="1" customWidth="1"/>
    <col min="3" max="16384" width="9" style="158"/>
  </cols>
  <sheetData>
    <row r="1" spans="1:5" ht="25.5" x14ac:dyDescent="0.4">
      <c r="A1" s="614" t="s">
        <v>365</v>
      </c>
      <c r="B1" s="614"/>
      <c r="C1" s="614"/>
      <c r="D1" s="411"/>
      <c r="E1" s="411"/>
    </row>
    <row r="2" spans="1:5" ht="13.5" customHeight="1" x14ac:dyDescent="0.4">
      <c r="A2" s="57"/>
      <c r="B2" s="57"/>
      <c r="C2" s="66" t="s">
        <v>332</v>
      </c>
      <c r="D2" s="57"/>
      <c r="E2" s="57"/>
    </row>
    <row r="3" spans="1:5" x14ac:dyDescent="0.4">
      <c r="A3" s="91"/>
      <c r="B3" s="91"/>
      <c r="C3" s="66" t="s">
        <v>309</v>
      </c>
    </row>
    <row r="4" spans="1:5" x14ac:dyDescent="0.4">
      <c r="A4" s="91"/>
      <c r="B4" s="91"/>
      <c r="C4" s="91"/>
    </row>
    <row r="5" spans="1:5" ht="18.75" thickBot="1" x14ac:dyDescent="0.45">
      <c r="A5" s="54" t="s">
        <v>248</v>
      </c>
    </row>
    <row r="6" spans="1:5" ht="18.75" thickBot="1" x14ac:dyDescent="0.45">
      <c r="A6" s="41"/>
      <c r="B6" s="41" t="s">
        <v>233</v>
      </c>
      <c r="C6" s="41" t="s">
        <v>232</v>
      </c>
    </row>
    <row r="7" spans="1:5" x14ac:dyDescent="0.4">
      <c r="A7" s="145" t="s">
        <v>247</v>
      </c>
      <c r="B7" s="412">
        <v>1135</v>
      </c>
      <c r="C7" s="413">
        <v>2.5</v>
      </c>
      <c r="D7" s="414"/>
      <c r="E7" s="94"/>
    </row>
    <row r="8" spans="1:5" x14ac:dyDescent="0.4">
      <c r="A8" s="97" t="s">
        <v>246</v>
      </c>
      <c r="B8" s="415">
        <v>2004</v>
      </c>
      <c r="C8" s="416">
        <v>4.3</v>
      </c>
      <c r="D8" s="414"/>
    </row>
    <row r="9" spans="1:5" x14ac:dyDescent="0.4">
      <c r="A9" s="97" t="s">
        <v>245</v>
      </c>
      <c r="B9" s="415">
        <v>3420</v>
      </c>
      <c r="C9" s="416">
        <v>7.4</v>
      </c>
      <c r="D9" s="414"/>
    </row>
    <row r="10" spans="1:5" x14ac:dyDescent="0.4">
      <c r="A10" s="97" t="s">
        <v>244</v>
      </c>
      <c r="B10" s="416">
        <v>584</v>
      </c>
      <c r="C10" s="416">
        <v>1.3</v>
      </c>
      <c r="D10" s="414"/>
    </row>
    <row r="11" spans="1:5" x14ac:dyDescent="0.4">
      <c r="A11" s="97" t="s">
        <v>243</v>
      </c>
      <c r="B11" s="416">
        <v>739</v>
      </c>
      <c r="C11" s="416">
        <v>1.6</v>
      </c>
      <c r="D11" s="414"/>
    </row>
    <row r="12" spans="1:5" x14ac:dyDescent="0.4">
      <c r="A12" s="97" t="s">
        <v>242</v>
      </c>
      <c r="B12" s="415">
        <v>2985</v>
      </c>
      <c r="C12" s="416">
        <v>6.4</v>
      </c>
      <c r="D12" s="414"/>
    </row>
    <row r="13" spans="1:5" x14ac:dyDescent="0.4">
      <c r="A13" s="97" t="s">
        <v>241</v>
      </c>
      <c r="B13" s="415">
        <v>5732</v>
      </c>
      <c r="C13" s="416">
        <v>12.4</v>
      </c>
      <c r="D13" s="414"/>
    </row>
    <row r="14" spans="1:5" x14ac:dyDescent="0.4">
      <c r="A14" s="97" t="s">
        <v>240</v>
      </c>
      <c r="B14" s="415">
        <v>5784</v>
      </c>
      <c r="C14" s="416">
        <v>12.5</v>
      </c>
      <c r="D14" s="414"/>
    </row>
    <row r="15" spans="1:5" x14ac:dyDescent="0.4">
      <c r="A15" s="97" t="s">
        <v>239</v>
      </c>
      <c r="B15" s="415">
        <v>7117</v>
      </c>
      <c r="C15" s="416">
        <v>15.4</v>
      </c>
      <c r="D15" s="414"/>
    </row>
    <row r="16" spans="1:5" x14ac:dyDescent="0.4">
      <c r="A16" s="97" t="s">
        <v>238</v>
      </c>
      <c r="B16" s="415">
        <v>7185</v>
      </c>
      <c r="C16" s="416">
        <v>15.5</v>
      </c>
      <c r="D16" s="414"/>
    </row>
    <row r="17" spans="1:4" x14ac:dyDescent="0.4">
      <c r="A17" s="97" t="s">
        <v>237</v>
      </c>
      <c r="B17" s="415">
        <v>4945</v>
      </c>
      <c r="C17" s="416">
        <v>10.7</v>
      </c>
      <c r="D17" s="414"/>
    </row>
    <row r="18" spans="1:4" ht="18.75" thickBot="1" x14ac:dyDescent="0.45">
      <c r="A18" s="146" t="s">
        <v>236</v>
      </c>
      <c r="B18" s="417">
        <v>4654</v>
      </c>
      <c r="C18" s="418">
        <v>10.1</v>
      </c>
      <c r="D18" s="414"/>
    </row>
    <row r="19" spans="1:4" ht="18.75" thickBot="1" x14ac:dyDescent="0.45">
      <c r="A19" s="41" t="s">
        <v>52</v>
      </c>
      <c r="B19" s="419">
        <f>SUM(B7:B18)</f>
        <v>46284</v>
      </c>
      <c r="C19" s="131">
        <v>100</v>
      </c>
      <c r="D19" s="414"/>
    </row>
    <row r="22" spans="1:4" ht="18.75" thickBot="1" x14ac:dyDescent="0.45">
      <c r="A22" s="54" t="s">
        <v>235</v>
      </c>
    </row>
    <row r="23" spans="1:4" ht="18.75" thickBot="1" x14ac:dyDescent="0.45">
      <c r="A23" s="41" t="s">
        <v>234</v>
      </c>
      <c r="B23" s="50" t="s">
        <v>233</v>
      </c>
      <c r="C23" s="93" t="s">
        <v>232</v>
      </c>
    </row>
    <row r="24" spans="1:4" ht="18.75" x14ac:dyDescent="0.4">
      <c r="A24" s="160" t="s">
        <v>136</v>
      </c>
      <c r="B24" s="420">
        <v>12451</v>
      </c>
      <c r="C24" s="421">
        <v>26.9</v>
      </c>
      <c r="D24" s="414"/>
    </row>
    <row r="25" spans="1:4" ht="18.75" x14ac:dyDescent="0.4">
      <c r="A25" s="161" t="s">
        <v>231</v>
      </c>
      <c r="B25" s="422">
        <v>1548</v>
      </c>
      <c r="C25" s="423">
        <v>3.3</v>
      </c>
      <c r="D25" s="414"/>
    </row>
    <row r="26" spans="1:4" ht="18.75" x14ac:dyDescent="0.4">
      <c r="A26" s="161" t="s">
        <v>230</v>
      </c>
      <c r="B26" s="422">
        <v>1982</v>
      </c>
      <c r="C26" s="423">
        <v>4.3</v>
      </c>
      <c r="D26" s="414"/>
    </row>
    <row r="27" spans="1:4" ht="18.75" x14ac:dyDescent="0.4">
      <c r="A27" s="161" t="s">
        <v>229</v>
      </c>
      <c r="B27" s="422">
        <v>3703</v>
      </c>
      <c r="C27" s="423">
        <v>8</v>
      </c>
      <c r="D27" s="414"/>
    </row>
    <row r="28" spans="1:4" ht="18.75" x14ac:dyDescent="0.4">
      <c r="A28" s="161" t="s">
        <v>228</v>
      </c>
      <c r="B28" s="422">
        <v>1422</v>
      </c>
      <c r="C28" s="423">
        <v>3.1</v>
      </c>
      <c r="D28" s="414"/>
    </row>
    <row r="29" spans="1:4" ht="18.75" x14ac:dyDescent="0.4">
      <c r="A29" s="161" t="s">
        <v>227</v>
      </c>
      <c r="B29" s="422">
        <v>17209</v>
      </c>
      <c r="C29" s="423">
        <v>37.200000000000003</v>
      </c>
      <c r="D29" s="414"/>
    </row>
    <row r="30" spans="1:4" ht="18.75" x14ac:dyDescent="0.4">
      <c r="A30" s="161" t="s">
        <v>226</v>
      </c>
      <c r="B30" s="422">
        <v>945</v>
      </c>
      <c r="C30" s="423">
        <v>2</v>
      </c>
      <c r="D30" s="414"/>
    </row>
    <row r="31" spans="1:4" ht="18.75" x14ac:dyDescent="0.4">
      <c r="A31" s="161" t="s">
        <v>225</v>
      </c>
      <c r="B31" s="422">
        <v>1266</v>
      </c>
      <c r="C31" s="423">
        <v>2.7</v>
      </c>
      <c r="D31" s="414"/>
    </row>
    <row r="32" spans="1:4" ht="18.75" x14ac:dyDescent="0.4">
      <c r="A32" s="161" t="s">
        <v>224</v>
      </c>
      <c r="B32" s="424">
        <v>431</v>
      </c>
      <c r="C32" s="423">
        <v>0.9</v>
      </c>
      <c r="D32" s="414"/>
    </row>
    <row r="33" spans="1:4" ht="18.75" x14ac:dyDescent="0.4">
      <c r="A33" s="161" t="s">
        <v>223</v>
      </c>
      <c r="B33" s="422">
        <v>795</v>
      </c>
      <c r="C33" s="423">
        <v>1.7</v>
      </c>
      <c r="D33" s="414"/>
    </row>
    <row r="34" spans="1:4" ht="18.75" x14ac:dyDescent="0.4">
      <c r="A34" s="161" t="s">
        <v>222</v>
      </c>
      <c r="B34" s="422">
        <v>2433</v>
      </c>
      <c r="C34" s="423">
        <v>5.3</v>
      </c>
      <c r="D34" s="414"/>
    </row>
    <row r="35" spans="1:4" ht="18.75" x14ac:dyDescent="0.4">
      <c r="A35" s="161" t="s">
        <v>221</v>
      </c>
      <c r="B35" s="422">
        <v>1672</v>
      </c>
      <c r="C35" s="423">
        <v>3.6</v>
      </c>
      <c r="D35" s="414"/>
    </row>
    <row r="36" spans="1:4" ht="18.75" x14ac:dyDescent="0.4">
      <c r="A36" s="161" t="s">
        <v>220</v>
      </c>
      <c r="B36" s="424">
        <v>70</v>
      </c>
      <c r="C36" s="423">
        <v>0.2</v>
      </c>
      <c r="D36" s="414"/>
    </row>
    <row r="37" spans="1:4" ht="18.75" x14ac:dyDescent="0.4">
      <c r="A37" s="161" t="s">
        <v>219</v>
      </c>
      <c r="B37" s="424">
        <v>120</v>
      </c>
      <c r="C37" s="423">
        <v>0.3</v>
      </c>
      <c r="D37" s="414"/>
    </row>
    <row r="38" spans="1:4" ht="19.5" thickBot="1" x14ac:dyDescent="0.45">
      <c r="A38" s="162" t="s">
        <v>32</v>
      </c>
      <c r="B38" s="425">
        <v>237</v>
      </c>
      <c r="C38" s="426">
        <v>0.5</v>
      </c>
      <c r="D38" s="414"/>
    </row>
    <row r="39" spans="1:4" x14ac:dyDescent="0.4">
      <c r="B39" s="94"/>
      <c r="C39" s="113"/>
    </row>
  </sheetData>
  <mergeCells count="1">
    <mergeCell ref="A1:C1"/>
  </mergeCells>
  <phoneticPr fontId="2"/>
  <pageMargins left="0.7" right="0.7" top="0.75" bottom="0.75" header="0.3" footer="0.3"/>
  <pageSetup paperSize="9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D13"/>
  <sheetViews>
    <sheetView view="pageBreakPreview" zoomScaleNormal="100" zoomScaleSheetLayoutView="100" workbookViewId="0">
      <selection activeCell="F1" sqref="F1"/>
    </sheetView>
  </sheetViews>
  <sheetFormatPr defaultRowHeight="18" x14ac:dyDescent="0.4"/>
  <cols>
    <col min="1" max="1" width="4.5" style="158" bestFit="1" customWidth="1"/>
    <col min="2" max="2" width="5.5" style="158" bestFit="1" customWidth="1"/>
    <col min="3" max="15" width="8.625" style="158" customWidth="1"/>
    <col min="16" max="16" width="9.875" style="158" customWidth="1"/>
    <col min="17" max="16384" width="9" style="158"/>
  </cols>
  <sheetData>
    <row r="1" spans="1:30" ht="24" x14ac:dyDescent="0.4">
      <c r="A1" s="560" t="s">
        <v>366</v>
      </c>
      <c r="B1" s="560"/>
      <c r="C1" s="560"/>
      <c r="D1" s="560"/>
      <c r="E1" s="560"/>
    </row>
    <row r="2" spans="1:30" ht="24" x14ac:dyDescent="0.4">
      <c r="A2" s="159"/>
      <c r="B2" s="159"/>
      <c r="C2" s="159"/>
      <c r="D2" s="159"/>
      <c r="E2" s="159"/>
    </row>
    <row r="3" spans="1:30" ht="24.75" thickBot="1" x14ac:dyDescent="0.45">
      <c r="A3" s="619" t="s">
        <v>218</v>
      </c>
      <c r="B3" s="619"/>
      <c r="C3" s="619"/>
      <c r="D3" s="619"/>
      <c r="E3" s="159"/>
    </row>
    <row r="4" spans="1:30" ht="18.75" thickBot="1" x14ac:dyDescent="0.45">
      <c r="A4" s="536"/>
      <c r="B4" s="537"/>
      <c r="C4" s="59" t="s">
        <v>102</v>
      </c>
      <c r="D4" s="85" t="s">
        <v>101</v>
      </c>
      <c r="E4" s="85" t="s">
        <v>100</v>
      </c>
      <c r="F4" s="85" t="s">
        <v>99</v>
      </c>
      <c r="G4" s="85" t="s">
        <v>98</v>
      </c>
      <c r="H4" s="85" t="s">
        <v>97</v>
      </c>
      <c r="I4" s="85" t="s">
        <v>96</v>
      </c>
      <c r="J4" s="85" t="s">
        <v>95</v>
      </c>
      <c r="K4" s="85" t="s">
        <v>94</v>
      </c>
      <c r="L4" s="85" t="s">
        <v>93</v>
      </c>
      <c r="M4" s="85" t="s">
        <v>92</v>
      </c>
      <c r="N4" s="56" t="s">
        <v>91</v>
      </c>
      <c r="O4" s="148" t="s">
        <v>52</v>
      </c>
      <c r="P4" s="149" t="s">
        <v>176</v>
      </c>
    </row>
    <row r="5" spans="1:30" x14ac:dyDescent="0.35">
      <c r="A5" s="573" t="s">
        <v>182</v>
      </c>
      <c r="B5" s="620"/>
      <c r="C5" s="427">
        <v>8259</v>
      </c>
      <c r="D5" s="428">
        <v>8202</v>
      </c>
      <c r="E5" s="428">
        <v>7874</v>
      </c>
      <c r="F5" s="428">
        <v>8892</v>
      </c>
      <c r="G5" s="428">
        <v>8692</v>
      </c>
      <c r="H5" s="428">
        <v>7736</v>
      </c>
      <c r="I5" s="428">
        <v>8199</v>
      </c>
      <c r="J5" s="428">
        <v>7758</v>
      </c>
      <c r="K5" s="428">
        <v>7326</v>
      </c>
      <c r="L5" s="428">
        <v>7894</v>
      </c>
      <c r="M5" s="428">
        <v>7430</v>
      </c>
      <c r="N5" s="429">
        <v>7713</v>
      </c>
      <c r="O5" s="430">
        <f t="shared" ref="O5:O7" si="0">SUM(C5:N5)</f>
        <v>95975</v>
      </c>
      <c r="P5" s="431">
        <f>O5/296</f>
        <v>324.23986486486484</v>
      </c>
      <c r="R5" s="94"/>
      <c r="S5" s="94"/>
      <c r="T5" s="94"/>
      <c r="U5" s="94"/>
      <c r="V5" s="94"/>
      <c r="W5" s="94"/>
      <c r="X5" s="94"/>
      <c r="Y5" s="94"/>
      <c r="Z5" s="94"/>
      <c r="AA5" s="94"/>
      <c r="AB5" s="94"/>
      <c r="AC5" s="94"/>
    </row>
    <row r="6" spans="1:30" x14ac:dyDescent="0.35">
      <c r="A6" s="570" t="s">
        <v>103</v>
      </c>
      <c r="B6" s="83" t="s">
        <v>195</v>
      </c>
      <c r="C6" s="432">
        <v>34265</v>
      </c>
      <c r="D6" s="433">
        <v>33066</v>
      </c>
      <c r="E6" s="433">
        <v>31838</v>
      </c>
      <c r="F6" s="433">
        <v>35553</v>
      </c>
      <c r="G6" s="433">
        <v>34070</v>
      </c>
      <c r="H6" s="433">
        <v>31061</v>
      </c>
      <c r="I6" s="433">
        <v>33593</v>
      </c>
      <c r="J6" s="433">
        <v>31793</v>
      </c>
      <c r="K6" s="433">
        <v>30843</v>
      </c>
      <c r="L6" s="433">
        <v>32610</v>
      </c>
      <c r="M6" s="433">
        <v>30092</v>
      </c>
      <c r="N6" s="434">
        <v>30917</v>
      </c>
      <c r="O6" s="435">
        <f t="shared" si="0"/>
        <v>389701</v>
      </c>
      <c r="P6" s="436">
        <f>O6/296</f>
        <v>1316.5574324324325</v>
      </c>
      <c r="R6" s="94"/>
      <c r="S6" s="94"/>
      <c r="T6" s="94"/>
      <c r="U6" s="94"/>
      <c r="V6" s="94"/>
      <c r="W6" s="94"/>
      <c r="X6" s="94"/>
      <c r="Y6" s="94"/>
      <c r="Z6" s="94"/>
      <c r="AA6" s="94"/>
      <c r="AB6" s="94"/>
      <c r="AC6" s="94"/>
    </row>
    <row r="7" spans="1:30" x14ac:dyDescent="0.35">
      <c r="A7" s="570"/>
      <c r="B7" s="83" t="s">
        <v>197</v>
      </c>
      <c r="C7" s="432">
        <v>6892</v>
      </c>
      <c r="D7" s="433">
        <v>6373</v>
      </c>
      <c r="E7" s="433">
        <v>6423</v>
      </c>
      <c r="F7" s="433">
        <v>8803</v>
      </c>
      <c r="G7" s="433">
        <v>8317</v>
      </c>
      <c r="H7" s="433">
        <v>6215</v>
      </c>
      <c r="I7" s="433">
        <v>7451</v>
      </c>
      <c r="J7" s="433">
        <v>6377</v>
      </c>
      <c r="K7" s="433">
        <v>6545</v>
      </c>
      <c r="L7" s="433">
        <v>7213</v>
      </c>
      <c r="M7" s="433">
        <v>7022</v>
      </c>
      <c r="N7" s="434">
        <v>6784</v>
      </c>
      <c r="O7" s="435">
        <f t="shared" si="0"/>
        <v>84415</v>
      </c>
      <c r="P7" s="436">
        <f>O7/296</f>
        <v>285.18581081081084</v>
      </c>
      <c r="R7" s="94"/>
      <c r="S7" s="94"/>
      <c r="T7" s="94"/>
      <c r="U7" s="94"/>
      <c r="V7" s="94"/>
      <c r="W7" s="94"/>
      <c r="X7" s="94"/>
      <c r="Y7" s="94"/>
      <c r="Z7" s="94"/>
      <c r="AA7" s="94"/>
      <c r="AB7" s="94"/>
      <c r="AC7" s="94"/>
    </row>
    <row r="8" spans="1:30" x14ac:dyDescent="0.4">
      <c r="A8" s="570"/>
      <c r="B8" s="83" t="s">
        <v>52</v>
      </c>
      <c r="C8" s="437">
        <f>SUM(C6:C7)</f>
        <v>41157</v>
      </c>
      <c r="D8" s="438">
        <f t="shared" ref="D8:N8" si="1">SUM(D6:D7)</f>
        <v>39439</v>
      </c>
      <c r="E8" s="438">
        <f t="shared" si="1"/>
        <v>38261</v>
      </c>
      <c r="F8" s="438">
        <f t="shared" si="1"/>
        <v>44356</v>
      </c>
      <c r="G8" s="438">
        <f t="shared" si="1"/>
        <v>42387</v>
      </c>
      <c r="H8" s="438">
        <f t="shared" si="1"/>
        <v>37276</v>
      </c>
      <c r="I8" s="438">
        <f t="shared" si="1"/>
        <v>41044</v>
      </c>
      <c r="J8" s="438">
        <f t="shared" si="1"/>
        <v>38170</v>
      </c>
      <c r="K8" s="438">
        <f t="shared" si="1"/>
        <v>37388</v>
      </c>
      <c r="L8" s="438">
        <f t="shared" si="1"/>
        <v>39823</v>
      </c>
      <c r="M8" s="438">
        <f t="shared" si="1"/>
        <v>37114</v>
      </c>
      <c r="N8" s="438">
        <f t="shared" si="1"/>
        <v>37701</v>
      </c>
      <c r="O8" s="439">
        <f>SUM(O6:O7)</f>
        <v>474116</v>
      </c>
      <c r="P8" s="436">
        <f>O8/296</f>
        <v>1601.7432432432433</v>
      </c>
    </row>
    <row r="9" spans="1:30" ht="29.25" customHeight="1" x14ac:dyDescent="0.4">
      <c r="A9" s="621" t="s">
        <v>251</v>
      </c>
      <c r="B9" s="622"/>
      <c r="C9" s="440">
        <v>7201</v>
      </c>
      <c r="D9" s="441">
        <v>6733</v>
      </c>
      <c r="E9" s="441">
        <v>6495</v>
      </c>
      <c r="F9" s="441">
        <v>7164</v>
      </c>
      <c r="G9" s="441">
        <v>8066</v>
      </c>
      <c r="H9" s="441">
        <v>7133</v>
      </c>
      <c r="I9" s="441">
        <v>7565</v>
      </c>
      <c r="J9" s="441">
        <v>7464</v>
      </c>
      <c r="K9" s="441">
        <v>7353</v>
      </c>
      <c r="L9" s="441">
        <v>6597</v>
      </c>
      <c r="M9" s="441">
        <v>6967</v>
      </c>
      <c r="N9" s="440">
        <v>6935</v>
      </c>
      <c r="O9" s="435">
        <f>SUM(C9:N9)</f>
        <v>85673</v>
      </c>
      <c r="P9" s="436">
        <f>O9/296</f>
        <v>289.43581081081084</v>
      </c>
      <c r="R9" s="94"/>
      <c r="S9" s="94"/>
      <c r="T9" s="94"/>
      <c r="U9" s="94"/>
      <c r="V9" s="94"/>
      <c r="W9" s="94"/>
      <c r="X9" s="94"/>
      <c r="Y9" s="94"/>
      <c r="Z9" s="94"/>
      <c r="AA9" s="94"/>
      <c r="AB9" s="94"/>
      <c r="AC9" s="94"/>
    </row>
    <row r="10" spans="1:30" ht="28.5" customHeight="1" thickBot="1" x14ac:dyDescent="0.45">
      <c r="A10" s="615" t="s">
        <v>250</v>
      </c>
      <c r="B10" s="616"/>
      <c r="C10" s="442">
        <v>2851</v>
      </c>
      <c r="D10" s="443">
        <v>3045</v>
      </c>
      <c r="E10" s="443">
        <v>2552</v>
      </c>
      <c r="F10" s="443">
        <v>2385</v>
      </c>
      <c r="G10" s="443">
        <v>2023</v>
      </c>
      <c r="H10" s="443">
        <v>3534</v>
      </c>
      <c r="I10" s="443">
        <v>4076</v>
      </c>
      <c r="J10" s="443">
        <v>3680</v>
      </c>
      <c r="K10" s="443">
        <v>1838</v>
      </c>
      <c r="L10" s="443">
        <v>2201</v>
      </c>
      <c r="M10" s="443">
        <v>3281</v>
      </c>
      <c r="N10" s="444">
        <v>4623</v>
      </c>
      <c r="O10" s="436">
        <v>36089</v>
      </c>
      <c r="P10" s="445">
        <v>123</v>
      </c>
      <c r="R10" s="94"/>
      <c r="S10" s="94"/>
      <c r="T10" s="94"/>
      <c r="U10" s="94"/>
      <c r="V10" s="94"/>
      <c r="W10" s="94"/>
      <c r="X10" s="94"/>
      <c r="Y10" s="94"/>
      <c r="Z10" s="94"/>
      <c r="AA10" s="94"/>
      <c r="AB10" s="94"/>
      <c r="AD10" s="94"/>
    </row>
    <row r="11" spans="1:30" ht="27" customHeight="1" thickBot="1" x14ac:dyDescent="0.45">
      <c r="A11" s="617" t="s">
        <v>249</v>
      </c>
      <c r="B11" s="618"/>
      <c r="C11" s="126">
        <f>SUM(C9:C10)</f>
        <v>10052</v>
      </c>
      <c r="D11" s="127">
        <f t="shared" ref="D11:N11" si="2">SUM(D9:D10)</f>
        <v>9778</v>
      </c>
      <c r="E11" s="127">
        <f t="shared" si="2"/>
        <v>9047</v>
      </c>
      <c r="F11" s="127">
        <f t="shared" si="2"/>
        <v>9549</v>
      </c>
      <c r="G11" s="127">
        <f t="shared" si="2"/>
        <v>10089</v>
      </c>
      <c r="H11" s="127">
        <f t="shared" si="2"/>
        <v>10667</v>
      </c>
      <c r="I11" s="127">
        <f t="shared" si="2"/>
        <v>11641</v>
      </c>
      <c r="J11" s="127">
        <f t="shared" si="2"/>
        <v>11144</v>
      </c>
      <c r="K11" s="127">
        <f t="shared" si="2"/>
        <v>9191</v>
      </c>
      <c r="L11" s="127">
        <f t="shared" si="2"/>
        <v>8798</v>
      </c>
      <c r="M11" s="127">
        <f t="shared" si="2"/>
        <v>10248</v>
      </c>
      <c r="N11" s="127">
        <f t="shared" si="2"/>
        <v>11558</v>
      </c>
      <c r="O11" s="128">
        <f>SUM(O9:O10)</f>
        <v>121762</v>
      </c>
      <c r="P11" s="129">
        <f>O11/296</f>
        <v>411.35810810810813</v>
      </c>
    </row>
    <row r="13" spans="1:30" x14ac:dyDescent="0.4">
      <c r="C13" s="446"/>
      <c r="D13" s="446"/>
      <c r="E13" s="446"/>
      <c r="F13" s="446"/>
      <c r="G13" s="446"/>
      <c r="H13" s="446"/>
      <c r="I13" s="446"/>
      <c r="J13" s="446"/>
      <c r="K13" s="446"/>
      <c r="L13" s="446"/>
      <c r="M13" s="446"/>
      <c r="N13" s="446"/>
      <c r="O13" s="446"/>
      <c r="P13" s="446"/>
    </row>
  </sheetData>
  <mergeCells count="8">
    <mergeCell ref="A10:B10"/>
    <mergeCell ref="A11:B11"/>
    <mergeCell ref="A1:E1"/>
    <mergeCell ref="A3:D3"/>
    <mergeCell ref="A4:B4"/>
    <mergeCell ref="A5:B5"/>
    <mergeCell ref="A6:A8"/>
    <mergeCell ref="A9:B9"/>
  </mergeCells>
  <phoneticPr fontId="2"/>
  <pageMargins left="0.7" right="0.7" top="0.75" bottom="0.75" header="0.3" footer="0.3"/>
  <pageSetup paperSize="9" scale="91" fitToHeight="0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P8"/>
  <sheetViews>
    <sheetView view="pageBreakPreview" zoomScale="115" zoomScaleNormal="100" zoomScaleSheetLayoutView="115" workbookViewId="0">
      <selection activeCell="D1" sqref="D1"/>
    </sheetView>
  </sheetViews>
  <sheetFormatPr defaultRowHeight="18" x14ac:dyDescent="0.4"/>
  <cols>
    <col min="1" max="1" width="5.5" style="158" bestFit="1" customWidth="1"/>
    <col min="2" max="13" width="6" style="158" bestFit="1" customWidth="1"/>
    <col min="14" max="14" width="7" style="158" bestFit="1" customWidth="1"/>
    <col min="15" max="15" width="9" style="158" bestFit="1" customWidth="1"/>
    <col min="16" max="16384" width="9" style="158"/>
  </cols>
  <sheetData>
    <row r="1" spans="1:16" ht="24" x14ac:dyDescent="0.4">
      <c r="A1" s="561" t="s">
        <v>367</v>
      </c>
      <c r="B1" s="561"/>
      <c r="C1" s="561"/>
    </row>
    <row r="2" spans="1:16" ht="24" x14ac:dyDescent="0.4">
      <c r="A2" s="159"/>
      <c r="B2" s="159"/>
      <c r="C2" s="159"/>
    </row>
    <row r="3" spans="1:16" ht="18.75" thickBot="1" x14ac:dyDescent="0.45">
      <c r="A3" s="575" t="s">
        <v>283</v>
      </c>
      <c r="B3" s="575"/>
      <c r="C3" s="575"/>
      <c r="D3" s="575"/>
      <c r="E3" s="575"/>
      <c r="F3" s="575"/>
      <c r="G3" s="575"/>
      <c r="H3" s="575"/>
      <c r="I3" s="575"/>
      <c r="J3" s="575"/>
      <c r="K3" s="575"/>
      <c r="L3" s="575"/>
      <c r="M3" s="575"/>
      <c r="N3" s="575"/>
      <c r="O3" s="575"/>
    </row>
    <row r="4" spans="1:16" ht="18.75" customHeight="1" thickBot="1" x14ac:dyDescent="0.45">
      <c r="A4" s="41"/>
      <c r="B4" s="59" t="s">
        <v>102</v>
      </c>
      <c r="C4" s="85" t="s">
        <v>101</v>
      </c>
      <c r="D4" s="85" t="s">
        <v>100</v>
      </c>
      <c r="E4" s="85" t="s">
        <v>99</v>
      </c>
      <c r="F4" s="85" t="s">
        <v>98</v>
      </c>
      <c r="G4" s="85" t="s">
        <v>97</v>
      </c>
      <c r="H4" s="85" t="s">
        <v>96</v>
      </c>
      <c r="I4" s="85" t="s">
        <v>95</v>
      </c>
      <c r="J4" s="85" t="s">
        <v>94</v>
      </c>
      <c r="K4" s="85" t="s">
        <v>93</v>
      </c>
      <c r="L4" s="85" t="s">
        <v>92</v>
      </c>
      <c r="M4" s="56" t="s">
        <v>91</v>
      </c>
      <c r="N4" s="148" t="s">
        <v>52</v>
      </c>
      <c r="O4" s="148" t="s">
        <v>176</v>
      </c>
    </row>
    <row r="5" spans="1:16" ht="18.75" thickBot="1" x14ac:dyDescent="0.45">
      <c r="A5" s="150" t="s">
        <v>103</v>
      </c>
      <c r="B5" s="225">
        <v>4736</v>
      </c>
      <c r="C5" s="15">
        <v>4980</v>
      </c>
      <c r="D5" s="15">
        <v>5379</v>
      </c>
      <c r="E5" s="15">
        <v>5010</v>
      </c>
      <c r="F5" s="15">
        <v>5833</v>
      </c>
      <c r="G5" s="15">
        <v>4602</v>
      </c>
      <c r="H5" s="15">
        <v>5112</v>
      </c>
      <c r="I5" s="15">
        <v>5832</v>
      </c>
      <c r="J5" s="15">
        <v>4055</v>
      </c>
      <c r="K5" s="15">
        <v>5523</v>
      </c>
      <c r="L5" s="15">
        <v>4935</v>
      </c>
      <c r="M5" s="62">
        <v>5360</v>
      </c>
      <c r="N5" s="166">
        <v>61357</v>
      </c>
      <c r="O5" s="391">
        <v>207</v>
      </c>
      <c r="P5" s="447"/>
    </row>
    <row r="6" spans="1:16" x14ac:dyDescent="0.4">
      <c r="A6" s="623"/>
      <c r="B6" s="623"/>
      <c r="C6" s="623"/>
      <c r="D6" s="623"/>
      <c r="E6" s="623"/>
      <c r="F6" s="623"/>
      <c r="G6" s="623"/>
    </row>
    <row r="7" spans="1:16" x14ac:dyDescent="0.4">
      <c r="A7" s="296"/>
    </row>
    <row r="8" spans="1:16" x14ac:dyDescent="0.4">
      <c r="B8" s="94"/>
      <c r="C8" s="94"/>
      <c r="D8" s="94"/>
      <c r="E8" s="94"/>
      <c r="F8" s="94"/>
      <c r="G8" s="94"/>
      <c r="H8" s="94"/>
      <c r="I8" s="94"/>
      <c r="J8" s="94"/>
      <c r="K8" s="94"/>
      <c r="L8" s="94"/>
      <c r="M8" s="94"/>
      <c r="N8" s="94"/>
      <c r="O8" s="94"/>
    </row>
  </sheetData>
  <mergeCells count="3">
    <mergeCell ref="A1:C1"/>
    <mergeCell ref="A3:O3"/>
    <mergeCell ref="A6:G6"/>
  </mergeCells>
  <phoneticPr fontId="2"/>
  <pageMargins left="0.7" right="0.7" top="0.75" bottom="0.75" header="0.3" footer="0.3"/>
  <pageSetup paperSize="9" scale="86" fitToHeight="0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O13"/>
  <sheetViews>
    <sheetView view="pageBreakPreview" zoomScaleNormal="100" zoomScaleSheetLayoutView="100" workbookViewId="0">
      <selection activeCell="E11" sqref="E11"/>
    </sheetView>
  </sheetViews>
  <sheetFormatPr defaultColWidth="22.75" defaultRowHeight="18" x14ac:dyDescent="0.4"/>
  <cols>
    <col min="1" max="1" width="13.875" style="158" bestFit="1" customWidth="1"/>
    <col min="2" max="13" width="8.625" style="158" bestFit="1" customWidth="1"/>
    <col min="14" max="14" width="9.875" style="158" bestFit="1" customWidth="1"/>
    <col min="15" max="15" width="9" style="158" customWidth="1"/>
    <col min="16" max="16384" width="22.75" style="158"/>
  </cols>
  <sheetData>
    <row r="1" spans="1:15" ht="24" x14ac:dyDescent="0.4">
      <c r="A1" s="155" t="s">
        <v>368</v>
      </c>
    </row>
    <row r="2" spans="1:15" ht="24" x14ac:dyDescent="0.4">
      <c r="A2" s="155"/>
    </row>
    <row r="3" spans="1:15" ht="18.75" thickBot="1" x14ac:dyDescent="0.45">
      <c r="A3" s="574" t="s">
        <v>324</v>
      </c>
      <c r="B3" s="574"/>
      <c r="C3" s="574"/>
      <c r="D3" s="574"/>
      <c r="E3" s="574"/>
      <c r="F3" s="574"/>
      <c r="G3" s="574"/>
      <c r="H3" s="574"/>
      <c r="I3" s="624"/>
      <c r="J3" s="624"/>
      <c r="K3" s="624"/>
      <c r="L3" s="624"/>
      <c r="M3" s="624"/>
      <c r="N3" s="624"/>
      <c r="O3" s="624"/>
    </row>
    <row r="4" spans="1:15" ht="21" customHeight="1" thickBot="1" x14ac:dyDescent="0.45">
      <c r="A4" s="41"/>
      <c r="B4" s="59" t="s">
        <v>102</v>
      </c>
      <c r="C4" s="85" t="s">
        <v>101</v>
      </c>
      <c r="D4" s="85" t="s">
        <v>100</v>
      </c>
      <c r="E4" s="85" t="s">
        <v>99</v>
      </c>
      <c r="F4" s="85" t="s">
        <v>98</v>
      </c>
      <c r="G4" s="85" t="s">
        <v>97</v>
      </c>
      <c r="H4" s="85" t="s">
        <v>96</v>
      </c>
      <c r="I4" s="85" t="s">
        <v>95</v>
      </c>
      <c r="J4" s="85" t="s">
        <v>94</v>
      </c>
      <c r="K4" s="85" t="s">
        <v>93</v>
      </c>
      <c r="L4" s="85" t="s">
        <v>92</v>
      </c>
      <c r="M4" s="56" t="s">
        <v>91</v>
      </c>
      <c r="N4" s="148" t="s">
        <v>52</v>
      </c>
      <c r="O4" s="96" t="s">
        <v>176</v>
      </c>
    </row>
    <row r="5" spans="1:15" x14ac:dyDescent="0.4">
      <c r="A5" s="86" t="s">
        <v>255</v>
      </c>
      <c r="B5" s="252">
        <v>33</v>
      </c>
      <c r="C5" s="253">
        <v>38</v>
      </c>
      <c r="D5" s="253">
        <v>62</v>
      </c>
      <c r="E5" s="253">
        <v>24</v>
      </c>
      <c r="F5" s="253">
        <v>10</v>
      </c>
      <c r="G5" s="253">
        <v>50</v>
      </c>
      <c r="H5" s="253">
        <v>14</v>
      </c>
      <c r="I5" s="253">
        <v>26</v>
      </c>
      <c r="J5" s="253">
        <v>80</v>
      </c>
      <c r="K5" s="253">
        <v>334</v>
      </c>
      <c r="L5" s="253">
        <v>69</v>
      </c>
      <c r="M5" s="448">
        <v>20</v>
      </c>
      <c r="N5" s="449">
        <f>SUM(B5:M5)</f>
        <v>760</v>
      </c>
      <c r="O5" s="450">
        <f>N5/296</f>
        <v>2.5675675675675675</v>
      </c>
    </row>
    <row r="6" spans="1:15" x14ac:dyDescent="0.4">
      <c r="A6" s="97" t="s">
        <v>254</v>
      </c>
      <c r="B6" s="451">
        <v>267</v>
      </c>
      <c r="C6" s="452">
        <v>427</v>
      </c>
      <c r="D6" s="452">
        <v>252</v>
      </c>
      <c r="E6" s="452">
        <v>192</v>
      </c>
      <c r="F6" s="452">
        <v>169</v>
      </c>
      <c r="G6" s="452">
        <v>158</v>
      </c>
      <c r="H6" s="452">
        <v>236</v>
      </c>
      <c r="I6" s="452">
        <v>124</v>
      </c>
      <c r="J6" s="452">
        <v>190</v>
      </c>
      <c r="K6" s="452">
        <v>173</v>
      </c>
      <c r="L6" s="452">
        <v>233</v>
      </c>
      <c r="M6" s="453">
        <v>206</v>
      </c>
      <c r="N6" s="454">
        <f>SUM(B6:M6)</f>
        <v>2627</v>
      </c>
      <c r="O6" s="455">
        <f>N6/365</f>
        <v>7.1972602739726028</v>
      </c>
    </row>
    <row r="7" spans="1:15" x14ac:dyDescent="0.4">
      <c r="A7" s="97" t="s">
        <v>253</v>
      </c>
      <c r="B7" s="456">
        <v>18768</v>
      </c>
      <c r="C7" s="457">
        <v>19104</v>
      </c>
      <c r="D7" s="457">
        <v>16927</v>
      </c>
      <c r="E7" s="457">
        <v>16933</v>
      </c>
      <c r="F7" s="457">
        <v>18396</v>
      </c>
      <c r="G7" s="457">
        <v>20154</v>
      </c>
      <c r="H7" s="457">
        <v>18121</v>
      </c>
      <c r="I7" s="457">
        <v>24706</v>
      </c>
      <c r="J7" s="457">
        <v>21293</v>
      </c>
      <c r="K7" s="457">
        <v>21931</v>
      </c>
      <c r="L7" s="457">
        <v>21038</v>
      </c>
      <c r="M7" s="458">
        <v>20574</v>
      </c>
      <c r="N7" s="459">
        <f>SUM(B7:M7)</f>
        <v>237945</v>
      </c>
      <c r="O7" s="460" t="s">
        <v>322</v>
      </c>
    </row>
    <row r="8" spans="1:15" ht="18.75" thickBot="1" x14ac:dyDescent="0.45">
      <c r="A8" s="38" t="s">
        <v>252</v>
      </c>
      <c r="B8" s="461">
        <v>3309</v>
      </c>
      <c r="C8" s="462">
        <v>1793</v>
      </c>
      <c r="D8" s="462">
        <v>3216</v>
      </c>
      <c r="E8" s="462">
        <v>2764</v>
      </c>
      <c r="F8" s="462">
        <v>1701</v>
      </c>
      <c r="G8" s="462">
        <v>4920</v>
      </c>
      <c r="H8" s="462">
        <v>4102</v>
      </c>
      <c r="I8" s="462">
        <v>6868</v>
      </c>
      <c r="J8" s="462">
        <v>2643</v>
      </c>
      <c r="K8" s="462">
        <v>2019</v>
      </c>
      <c r="L8" s="462">
        <v>1622</v>
      </c>
      <c r="M8" s="463">
        <v>3284</v>
      </c>
      <c r="N8" s="464">
        <f>SUM(B8:M8)</f>
        <v>38241</v>
      </c>
      <c r="O8" s="465" t="s">
        <v>322</v>
      </c>
    </row>
    <row r="9" spans="1:15" x14ac:dyDescent="0.4">
      <c r="A9" s="154"/>
    </row>
    <row r="10" spans="1:15" x14ac:dyDescent="0.4">
      <c r="B10" s="106"/>
      <c r="C10" s="106"/>
      <c r="D10" s="106"/>
      <c r="E10" s="106"/>
      <c r="F10" s="106"/>
      <c r="G10" s="106"/>
      <c r="H10" s="106"/>
      <c r="I10" s="106"/>
      <c r="J10" s="106"/>
      <c r="K10" s="106"/>
      <c r="L10" s="106"/>
      <c r="M10" s="106"/>
      <c r="N10" s="106"/>
    </row>
    <row r="11" spans="1:15" x14ac:dyDescent="0.4">
      <c r="B11" s="106"/>
      <c r="C11" s="106"/>
      <c r="D11" s="106"/>
      <c r="E11" s="106"/>
      <c r="F11" s="106"/>
      <c r="G11" s="106"/>
      <c r="H11" s="106"/>
      <c r="I11" s="106"/>
      <c r="J11" s="106"/>
      <c r="K11" s="106"/>
      <c r="L11" s="106"/>
      <c r="M11" s="106"/>
      <c r="N11" s="106"/>
    </row>
    <row r="12" spans="1:15" x14ac:dyDescent="0.4">
      <c r="B12" s="106"/>
      <c r="C12" s="106"/>
      <c r="D12" s="106"/>
      <c r="E12" s="106"/>
      <c r="F12" s="106"/>
      <c r="G12" s="106"/>
      <c r="H12" s="106"/>
      <c r="I12" s="106"/>
      <c r="J12" s="106"/>
      <c r="K12" s="106"/>
      <c r="L12" s="106"/>
      <c r="M12" s="106"/>
      <c r="N12" s="106"/>
    </row>
    <row r="13" spans="1:15" x14ac:dyDescent="0.4">
      <c r="B13" s="106"/>
      <c r="C13" s="106"/>
      <c r="D13" s="106"/>
      <c r="E13" s="106"/>
      <c r="F13" s="106"/>
      <c r="G13" s="106"/>
      <c r="H13" s="106"/>
      <c r="I13" s="106"/>
      <c r="J13" s="106"/>
      <c r="K13" s="106"/>
      <c r="L13" s="106"/>
      <c r="M13" s="106"/>
      <c r="N13" s="106"/>
    </row>
  </sheetData>
  <mergeCells count="1">
    <mergeCell ref="A3:O3"/>
  </mergeCells>
  <phoneticPr fontId="2"/>
  <pageMargins left="0.7" right="0.7" top="0.75" bottom="0.75" header="0.3" footer="0.3"/>
  <pageSetup paperSize="9" scale="59" fitToHeight="0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E9"/>
  <sheetViews>
    <sheetView view="pageBreakPreview" zoomScaleNormal="100" zoomScaleSheetLayoutView="100" workbookViewId="0">
      <selection activeCell="F1" sqref="F1"/>
    </sheetView>
  </sheetViews>
  <sheetFormatPr defaultRowHeight="18" x14ac:dyDescent="0.4"/>
  <cols>
    <col min="1" max="1" width="13.875" style="158" bestFit="1" customWidth="1"/>
    <col min="2" max="2" width="5.25" style="158" bestFit="1" customWidth="1"/>
    <col min="3" max="3" width="6.25" style="158" customWidth="1"/>
    <col min="4" max="4" width="3.5" style="158" bestFit="1" customWidth="1"/>
    <col min="5" max="16384" width="9" style="158"/>
  </cols>
  <sheetData>
    <row r="1" spans="1:5" ht="24" x14ac:dyDescent="0.4">
      <c r="A1" s="542" t="s">
        <v>369</v>
      </c>
      <c r="B1" s="542"/>
      <c r="C1" s="542"/>
      <c r="D1" s="542"/>
      <c r="E1" s="542"/>
    </row>
    <row r="2" spans="1:5" ht="18.75" thickBot="1" x14ac:dyDescent="0.45">
      <c r="A2" s="154"/>
    </row>
    <row r="3" spans="1:5" ht="18.75" thickBot="1" x14ac:dyDescent="0.45">
      <c r="A3" s="55" t="s">
        <v>261</v>
      </c>
      <c r="B3" s="133" t="s">
        <v>210</v>
      </c>
    </row>
    <row r="4" spans="1:5" x14ac:dyDescent="0.4">
      <c r="A4" s="152" t="s">
        <v>260</v>
      </c>
      <c r="B4" s="327">
        <v>78</v>
      </c>
    </row>
    <row r="5" spans="1:5" x14ac:dyDescent="0.4">
      <c r="A5" s="58" t="s">
        <v>259</v>
      </c>
      <c r="B5" s="21">
        <v>243</v>
      </c>
    </row>
    <row r="6" spans="1:5" ht="18.75" thickBot="1" x14ac:dyDescent="0.45">
      <c r="A6" s="153" t="s">
        <v>258</v>
      </c>
      <c r="B6" s="466">
        <v>150</v>
      </c>
    </row>
    <row r="7" spans="1:5" ht="18.75" thickBot="1" x14ac:dyDescent="0.45">
      <c r="A7" s="59" t="s">
        <v>257</v>
      </c>
      <c r="B7" s="467">
        <f>SUM(B4:B6)</f>
        <v>471</v>
      </c>
    </row>
    <row r="8" spans="1:5" x14ac:dyDescent="0.4">
      <c r="A8" s="60"/>
      <c r="B8" s="61"/>
    </row>
    <row r="9" spans="1:5" x14ac:dyDescent="0.4">
      <c r="A9" s="625" t="s">
        <v>256</v>
      </c>
      <c r="B9" s="625"/>
      <c r="C9" s="625"/>
      <c r="D9" s="158">
        <v>21</v>
      </c>
    </row>
  </sheetData>
  <mergeCells count="2">
    <mergeCell ref="A1:E1"/>
    <mergeCell ref="A9:C9"/>
  </mergeCells>
  <phoneticPr fontId="2"/>
  <pageMargins left="0.7" right="0.7" top="0.75" bottom="0.75" header="0.3" footer="0.3"/>
  <pageSetup paperSize="9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O15"/>
  <sheetViews>
    <sheetView view="pageBreakPreview" zoomScale="85" zoomScaleNormal="100" zoomScaleSheetLayoutView="85" workbookViewId="0">
      <selection activeCell="B1" sqref="B1"/>
    </sheetView>
  </sheetViews>
  <sheetFormatPr defaultRowHeight="18" x14ac:dyDescent="0.4"/>
  <cols>
    <col min="1" max="14" width="9" style="158"/>
    <col min="15" max="15" width="9.5" style="158" bestFit="1" customWidth="1"/>
    <col min="16" max="16384" width="9" style="158"/>
  </cols>
  <sheetData>
    <row r="1" spans="1:15" ht="24" x14ac:dyDescent="0.4">
      <c r="A1" s="157" t="s">
        <v>370</v>
      </c>
      <c r="B1" s="157"/>
      <c r="C1" s="157"/>
    </row>
    <row r="2" spans="1:15" ht="24" x14ac:dyDescent="0.4">
      <c r="A2" s="159"/>
    </row>
    <row r="3" spans="1:15" ht="18.75" thickBot="1" x14ac:dyDescent="0.45">
      <c r="A3" s="125" t="s">
        <v>328</v>
      </c>
    </row>
    <row r="4" spans="1:15" ht="18.75" thickBot="1" x14ac:dyDescent="0.45">
      <c r="A4" s="98"/>
      <c r="B4" s="99" t="s">
        <v>102</v>
      </c>
      <c r="C4" s="100" t="s">
        <v>101</v>
      </c>
      <c r="D4" s="100" t="s">
        <v>100</v>
      </c>
      <c r="E4" s="100" t="s">
        <v>99</v>
      </c>
      <c r="F4" s="100" t="s">
        <v>98</v>
      </c>
      <c r="G4" s="100" t="s">
        <v>97</v>
      </c>
      <c r="H4" s="100" t="s">
        <v>96</v>
      </c>
      <c r="I4" s="100" t="s">
        <v>95</v>
      </c>
      <c r="J4" s="100" t="s">
        <v>94</v>
      </c>
      <c r="K4" s="100" t="s">
        <v>93</v>
      </c>
      <c r="L4" s="100" t="s">
        <v>92</v>
      </c>
      <c r="M4" s="101" t="s">
        <v>91</v>
      </c>
      <c r="N4" s="98" t="s">
        <v>52</v>
      </c>
      <c r="O4" s="102" t="s">
        <v>176</v>
      </c>
    </row>
    <row r="5" spans="1:15" x14ac:dyDescent="0.4">
      <c r="A5" s="103" t="s">
        <v>264</v>
      </c>
      <c r="B5" s="468">
        <v>2733</v>
      </c>
      <c r="C5" s="469">
        <v>2634</v>
      </c>
      <c r="D5" s="469">
        <v>2641</v>
      </c>
      <c r="E5" s="469">
        <v>2997</v>
      </c>
      <c r="F5" s="469">
        <v>3325</v>
      </c>
      <c r="G5" s="469">
        <v>2865</v>
      </c>
      <c r="H5" s="469">
        <v>3175</v>
      </c>
      <c r="I5" s="469">
        <v>2857</v>
      </c>
      <c r="J5" s="469">
        <v>2447</v>
      </c>
      <c r="K5" s="469">
        <v>2730</v>
      </c>
      <c r="L5" s="469">
        <v>2601</v>
      </c>
      <c r="M5" s="470">
        <v>2635</v>
      </c>
      <c r="N5" s="471">
        <v>33640</v>
      </c>
      <c r="O5" s="472">
        <v>113.64864864864865</v>
      </c>
    </row>
    <row r="6" spans="1:15" x14ac:dyDescent="0.4">
      <c r="A6" s="104" t="s">
        <v>263</v>
      </c>
      <c r="B6" s="473">
        <v>1148</v>
      </c>
      <c r="C6" s="474">
        <v>1029</v>
      </c>
      <c r="D6" s="474">
        <v>1091</v>
      </c>
      <c r="E6" s="474">
        <v>1155</v>
      </c>
      <c r="F6" s="474">
        <v>1141</v>
      </c>
      <c r="G6" s="474">
        <v>1074</v>
      </c>
      <c r="H6" s="474">
        <v>1088</v>
      </c>
      <c r="I6" s="474">
        <v>1174</v>
      </c>
      <c r="J6" s="474">
        <v>1026</v>
      </c>
      <c r="K6" s="474">
        <v>1118</v>
      </c>
      <c r="L6" s="474">
        <v>1019</v>
      </c>
      <c r="M6" s="475">
        <v>891</v>
      </c>
      <c r="N6" s="471">
        <v>12954</v>
      </c>
      <c r="O6" s="476">
        <v>43.763513513513516</v>
      </c>
    </row>
    <row r="7" spans="1:15" x14ac:dyDescent="0.4">
      <c r="A7" s="104" t="s">
        <v>284</v>
      </c>
      <c r="B7" s="477">
        <v>30</v>
      </c>
      <c r="C7" s="478">
        <v>28</v>
      </c>
      <c r="D7" s="478">
        <v>26</v>
      </c>
      <c r="E7" s="478">
        <v>47</v>
      </c>
      <c r="F7" s="478">
        <v>30</v>
      </c>
      <c r="G7" s="478">
        <v>30</v>
      </c>
      <c r="H7" s="478">
        <v>39</v>
      </c>
      <c r="I7" s="478">
        <v>26</v>
      </c>
      <c r="J7" s="478">
        <v>38</v>
      </c>
      <c r="K7" s="478">
        <v>25</v>
      </c>
      <c r="L7" s="478">
        <v>34</v>
      </c>
      <c r="M7" s="479">
        <v>40</v>
      </c>
      <c r="N7" s="471">
        <v>393</v>
      </c>
      <c r="O7" s="476">
        <v>1.0767123287671232</v>
      </c>
    </row>
    <row r="8" spans="1:15" ht="18.75" thickBot="1" x14ac:dyDescent="0.45">
      <c r="A8" s="105" t="s">
        <v>262</v>
      </c>
      <c r="B8" s="480">
        <v>78</v>
      </c>
      <c r="C8" s="481">
        <v>149</v>
      </c>
      <c r="D8" s="481">
        <v>157</v>
      </c>
      <c r="E8" s="481">
        <v>116</v>
      </c>
      <c r="F8" s="481">
        <v>87</v>
      </c>
      <c r="G8" s="481">
        <v>142</v>
      </c>
      <c r="H8" s="481">
        <v>103</v>
      </c>
      <c r="I8" s="481">
        <v>132</v>
      </c>
      <c r="J8" s="481">
        <v>215</v>
      </c>
      <c r="K8" s="481">
        <v>422</v>
      </c>
      <c r="L8" s="481">
        <v>148</v>
      </c>
      <c r="M8" s="482">
        <v>135</v>
      </c>
      <c r="N8" s="471">
        <v>1884</v>
      </c>
      <c r="O8" s="483">
        <v>6.3648648648648649</v>
      </c>
    </row>
    <row r="9" spans="1:15" ht="18.75" thickBot="1" x14ac:dyDescent="0.45">
      <c r="A9" s="98" t="s">
        <v>52</v>
      </c>
      <c r="B9" s="484">
        <v>3989</v>
      </c>
      <c r="C9" s="485">
        <v>3840</v>
      </c>
      <c r="D9" s="485">
        <v>3915</v>
      </c>
      <c r="E9" s="485">
        <v>4315</v>
      </c>
      <c r="F9" s="485">
        <v>4583</v>
      </c>
      <c r="G9" s="485">
        <v>4111</v>
      </c>
      <c r="H9" s="485">
        <v>4405</v>
      </c>
      <c r="I9" s="485">
        <v>4189</v>
      </c>
      <c r="J9" s="485">
        <v>3726</v>
      </c>
      <c r="K9" s="485">
        <v>4295</v>
      </c>
      <c r="L9" s="485">
        <v>3802</v>
      </c>
      <c r="M9" s="486">
        <v>3701</v>
      </c>
      <c r="N9" s="487">
        <v>48871</v>
      </c>
      <c r="O9" s="488" t="s">
        <v>322</v>
      </c>
    </row>
    <row r="10" spans="1:15" x14ac:dyDescent="0.4">
      <c r="A10" s="296"/>
    </row>
    <row r="11" spans="1:15" x14ac:dyDescent="0.4">
      <c r="B11" s="106"/>
      <c r="C11" s="106"/>
      <c r="D11" s="106"/>
      <c r="E11" s="106"/>
      <c r="F11" s="106"/>
      <c r="G11" s="106"/>
      <c r="H11" s="106"/>
      <c r="I11" s="106"/>
      <c r="J11" s="106"/>
      <c r="K11" s="106"/>
      <c r="L11" s="106"/>
      <c r="M11" s="106"/>
      <c r="N11" s="106"/>
    </row>
    <row r="12" spans="1:15" x14ac:dyDescent="0.4">
      <c r="B12" s="106"/>
      <c r="C12" s="106"/>
      <c r="D12" s="106"/>
      <c r="E12" s="106"/>
      <c r="F12" s="106"/>
      <c r="G12" s="106"/>
      <c r="H12" s="106"/>
      <c r="I12" s="106"/>
      <c r="J12" s="106"/>
      <c r="K12" s="106"/>
      <c r="L12" s="106"/>
      <c r="M12" s="106"/>
      <c r="N12" s="106"/>
    </row>
    <row r="13" spans="1:15" x14ac:dyDescent="0.4">
      <c r="B13" s="106"/>
      <c r="C13" s="106"/>
      <c r="D13" s="106"/>
      <c r="E13" s="106"/>
      <c r="F13" s="106"/>
      <c r="G13" s="106"/>
      <c r="H13" s="106"/>
      <c r="I13" s="106"/>
      <c r="J13" s="106"/>
      <c r="K13" s="106"/>
      <c r="L13" s="106"/>
      <c r="M13" s="106"/>
      <c r="N13" s="106"/>
    </row>
    <row r="14" spans="1:15" x14ac:dyDescent="0.4">
      <c r="B14" s="106"/>
      <c r="C14" s="106"/>
      <c r="D14" s="106"/>
      <c r="E14" s="106"/>
      <c r="F14" s="106"/>
      <c r="G14" s="106"/>
      <c r="H14" s="106"/>
      <c r="I14" s="106"/>
      <c r="J14" s="106"/>
      <c r="K14" s="106"/>
      <c r="L14" s="106"/>
      <c r="M14" s="106"/>
      <c r="N14" s="106"/>
    </row>
    <row r="15" spans="1:15" x14ac:dyDescent="0.4">
      <c r="B15" s="106"/>
      <c r="C15" s="106"/>
      <c r="D15" s="106"/>
      <c r="E15" s="106"/>
      <c r="F15" s="106"/>
      <c r="G15" s="106"/>
      <c r="H15" s="106"/>
      <c r="I15" s="106"/>
      <c r="J15" s="106"/>
      <c r="K15" s="106"/>
      <c r="L15" s="106"/>
      <c r="M15" s="106"/>
      <c r="N15" s="106"/>
    </row>
  </sheetData>
  <phoneticPr fontId="2"/>
  <pageMargins left="0.7" right="0.7" top="0.75" bottom="0.75" header="0.3" footer="0.3"/>
  <pageSetup paperSize="9" scale="59" fitToHeight="0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P16"/>
  <sheetViews>
    <sheetView view="pageBreakPreview" zoomScaleNormal="100" zoomScaleSheetLayoutView="100" workbookViewId="0">
      <selection activeCell="D1" sqref="D1"/>
    </sheetView>
  </sheetViews>
  <sheetFormatPr defaultRowHeight="18" x14ac:dyDescent="0.4"/>
  <cols>
    <col min="1" max="1" width="6.5" style="158" customWidth="1"/>
    <col min="2" max="2" width="6.125" style="158" bestFit="1" customWidth="1"/>
    <col min="3" max="14" width="8.625" style="158" bestFit="1" customWidth="1"/>
    <col min="15" max="15" width="9.875" style="158" bestFit="1" customWidth="1"/>
    <col min="16" max="16" width="8.375" style="158" customWidth="1"/>
    <col min="17" max="16384" width="9" style="158"/>
  </cols>
  <sheetData>
    <row r="1" spans="1:16" ht="24" x14ac:dyDescent="0.4">
      <c r="A1" s="561" t="s">
        <v>371</v>
      </c>
      <c r="B1" s="561"/>
      <c r="C1" s="561"/>
    </row>
    <row r="2" spans="1:16" ht="24" x14ac:dyDescent="0.4">
      <c r="A2" s="159"/>
      <c r="B2" s="159"/>
      <c r="C2" s="159"/>
    </row>
    <row r="3" spans="1:16" ht="18.75" thickBot="1" x14ac:dyDescent="0.45">
      <c r="A3" s="574" t="s">
        <v>329</v>
      </c>
      <c r="B3" s="574"/>
      <c r="C3" s="574"/>
      <c r="D3" s="574"/>
      <c r="E3" s="574"/>
      <c r="F3" s="574"/>
      <c r="G3" s="574"/>
      <c r="H3" s="574"/>
      <c r="I3" s="574"/>
      <c r="J3" s="574"/>
      <c r="K3" s="574"/>
      <c r="L3" s="574"/>
      <c r="M3" s="574"/>
      <c r="N3" s="574"/>
      <c r="O3" s="574"/>
      <c r="P3" s="574"/>
    </row>
    <row r="4" spans="1:16" ht="18.75" thickBot="1" x14ac:dyDescent="0.45">
      <c r="A4" s="536"/>
      <c r="B4" s="537"/>
      <c r="C4" s="59" t="s">
        <v>102</v>
      </c>
      <c r="D4" s="85" t="s">
        <v>101</v>
      </c>
      <c r="E4" s="85" t="s">
        <v>100</v>
      </c>
      <c r="F4" s="85" t="s">
        <v>99</v>
      </c>
      <c r="G4" s="85" t="s">
        <v>98</v>
      </c>
      <c r="H4" s="85" t="s">
        <v>97</v>
      </c>
      <c r="I4" s="85" t="s">
        <v>96</v>
      </c>
      <c r="J4" s="85" t="s">
        <v>95</v>
      </c>
      <c r="K4" s="85" t="s">
        <v>94</v>
      </c>
      <c r="L4" s="85" t="s">
        <v>93</v>
      </c>
      <c r="M4" s="85" t="s">
        <v>92</v>
      </c>
      <c r="N4" s="56" t="s">
        <v>91</v>
      </c>
      <c r="O4" s="148" t="s">
        <v>52</v>
      </c>
      <c r="P4" s="148" t="s">
        <v>176</v>
      </c>
    </row>
    <row r="5" spans="1:16" x14ac:dyDescent="0.4">
      <c r="A5" s="573" t="s">
        <v>266</v>
      </c>
      <c r="B5" s="620"/>
      <c r="C5" s="489">
        <v>1656</v>
      </c>
      <c r="D5" s="490">
        <v>1928</v>
      </c>
      <c r="E5" s="490">
        <v>1841</v>
      </c>
      <c r="F5" s="490">
        <v>1926</v>
      </c>
      <c r="G5" s="490">
        <v>1540</v>
      </c>
      <c r="H5" s="490">
        <v>1781</v>
      </c>
      <c r="I5" s="490">
        <v>1937</v>
      </c>
      <c r="J5" s="490">
        <v>1865</v>
      </c>
      <c r="K5" s="490">
        <v>1570</v>
      </c>
      <c r="L5" s="490">
        <v>1702</v>
      </c>
      <c r="M5" s="490">
        <v>1619</v>
      </c>
      <c r="N5" s="491">
        <v>1544</v>
      </c>
      <c r="O5" s="492">
        <v>20909</v>
      </c>
      <c r="P5" s="493">
        <v>70.638513513513516</v>
      </c>
    </row>
    <row r="6" spans="1:16" x14ac:dyDescent="0.4">
      <c r="A6" s="570" t="s">
        <v>285</v>
      </c>
      <c r="B6" s="83" t="s">
        <v>265</v>
      </c>
      <c r="C6" s="451">
        <v>162</v>
      </c>
      <c r="D6" s="452">
        <v>236</v>
      </c>
      <c r="E6" s="452">
        <v>244</v>
      </c>
      <c r="F6" s="452">
        <v>202</v>
      </c>
      <c r="G6" s="452">
        <v>242</v>
      </c>
      <c r="H6" s="452">
        <v>264</v>
      </c>
      <c r="I6" s="452">
        <v>254</v>
      </c>
      <c r="J6" s="452">
        <v>240</v>
      </c>
      <c r="K6" s="452">
        <v>183</v>
      </c>
      <c r="L6" s="452">
        <v>203</v>
      </c>
      <c r="M6" s="452">
        <v>219</v>
      </c>
      <c r="N6" s="453">
        <v>210</v>
      </c>
      <c r="O6" s="494">
        <v>2659</v>
      </c>
      <c r="P6" s="495">
        <v>8.9831081081081088</v>
      </c>
    </row>
    <row r="7" spans="1:16" x14ac:dyDescent="0.4">
      <c r="A7" s="570"/>
      <c r="B7" s="83" t="s">
        <v>109</v>
      </c>
      <c r="C7" s="496">
        <v>17389</v>
      </c>
      <c r="D7" s="497">
        <v>17978</v>
      </c>
      <c r="E7" s="497">
        <v>17948</v>
      </c>
      <c r="F7" s="497">
        <v>18228</v>
      </c>
      <c r="G7" s="497">
        <v>18637</v>
      </c>
      <c r="H7" s="497">
        <v>17405</v>
      </c>
      <c r="I7" s="497">
        <v>18053</v>
      </c>
      <c r="J7" s="497">
        <v>17998</v>
      </c>
      <c r="K7" s="497">
        <v>17174</v>
      </c>
      <c r="L7" s="497">
        <v>17677</v>
      </c>
      <c r="M7" s="497">
        <v>16815</v>
      </c>
      <c r="N7" s="498">
        <v>17619</v>
      </c>
      <c r="O7" s="494">
        <v>212921</v>
      </c>
      <c r="P7" s="495">
        <v>583.34520547945203</v>
      </c>
    </row>
    <row r="8" spans="1:16" ht="18.75" thickBot="1" x14ac:dyDescent="0.45">
      <c r="A8" s="571"/>
      <c r="B8" s="84" t="s">
        <v>189</v>
      </c>
      <c r="C8" s="256">
        <v>57</v>
      </c>
      <c r="D8" s="257">
        <v>29</v>
      </c>
      <c r="E8" s="257">
        <v>36</v>
      </c>
      <c r="F8" s="257">
        <v>33</v>
      </c>
      <c r="G8" s="257">
        <v>55</v>
      </c>
      <c r="H8" s="257">
        <v>34</v>
      </c>
      <c r="I8" s="257">
        <v>75</v>
      </c>
      <c r="J8" s="257">
        <v>57</v>
      </c>
      <c r="K8" s="257">
        <v>73</v>
      </c>
      <c r="L8" s="257">
        <v>70</v>
      </c>
      <c r="M8" s="257">
        <v>50</v>
      </c>
      <c r="N8" s="258">
        <v>46</v>
      </c>
      <c r="O8" s="499">
        <v>615</v>
      </c>
      <c r="P8" s="500">
        <v>1.6849315068493151</v>
      </c>
    </row>
    <row r="9" spans="1:16" ht="18.75" thickBot="1" x14ac:dyDescent="0.45">
      <c r="A9" s="536" t="s">
        <v>52</v>
      </c>
      <c r="B9" s="537"/>
      <c r="C9" s="501">
        <v>19264</v>
      </c>
      <c r="D9" s="502">
        <v>20171</v>
      </c>
      <c r="E9" s="502">
        <v>20069</v>
      </c>
      <c r="F9" s="502">
        <v>20389</v>
      </c>
      <c r="G9" s="502">
        <v>20474</v>
      </c>
      <c r="H9" s="502">
        <v>19484</v>
      </c>
      <c r="I9" s="502">
        <v>20319</v>
      </c>
      <c r="J9" s="502">
        <v>20160</v>
      </c>
      <c r="K9" s="502">
        <v>19000</v>
      </c>
      <c r="L9" s="502">
        <v>19652</v>
      </c>
      <c r="M9" s="502">
        <v>18703</v>
      </c>
      <c r="N9" s="503">
        <v>19419</v>
      </c>
      <c r="O9" s="504">
        <v>237104</v>
      </c>
      <c r="P9" s="505" t="s">
        <v>346</v>
      </c>
    </row>
    <row r="10" spans="1:16" x14ac:dyDescent="0.4">
      <c r="A10" s="576"/>
      <c r="B10" s="576"/>
      <c r="C10" s="576"/>
      <c r="D10" s="576"/>
      <c r="E10" s="576"/>
      <c r="F10" s="576"/>
      <c r="G10" s="576"/>
      <c r="H10" s="576"/>
      <c r="I10" s="576"/>
      <c r="J10" s="576"/>
      <c r="K10" s="576"/>
    </row>
    <row r="12" spans="1:16" x14ac:dyDescent="0.4">
      <c r="C12" s="106"/>
      <c r="D12" s="106"/>
      <c r="E12" s="106"/>
      <c r="F12" s="106"/>
      <c r="G12" s="106"/>
      <c r="H12" s="106"/>
      <c r="I12" s="106"/>
      <c r="J12" s="106"/>
      <c r="K12" s="106"/>
      <c r="L12" s="106"/>
      <c r="M12" s="106"/>
      <c r="N12" s="106"/>
      <c r="O12" s="106"/>
    </row>
    <row r="13" spans="1:16" x14ac:dyDescent="0.4">
      <c r="C13" s="106"/>
      <c r="D13" s="106"/>
      <c r="E13" s="106"/>
      <c r="F13" s="106"/>
      <c r="G13" s="106"/>
      <c r="H13" s="106"/>
      <c r="I13" s="106"/>
      <c r="J13" s="106"/>
      <c r="K13" s="106"/>
      <c r="L13" s="106"/>
      <c r="M13" s="106"/>
      <c r="N13" s="106"/>
      <c r="O13" s="106"/>
    </row>
    <row r="14" spans="1:16" x14ac:dyDescent="0.4">
      <c r="C14" s="106"/>
      <c r="D14" s="106"/>
      <c r="E14" s="106"/>
      <c r="F14" s="106"/>
      <c r="G14" s="106"/>
      <c r="H14" s="106"/>
      <c r="I14" s="106"/>
      <c r="J14" s="106"/>
      <c r="K14" s="106"/>
      <c r="L14" s="106"/>
      <c r="M14" s="106"/>
      <c r="N14" s="106"/>
      <c r="O14" s="106"/>
    </row>
    <row r="15" spans="1:16" x14ac:dyDescent="0.4">
      <c r="C15" s="106"/>
      <c r="D15" s="106"/>
      <c r="E15" s="106"/>
      <c r="F15" s="106"/>
      <c r="G15" s="106"/>
      <c r="H15" s="106"/>
      <c r="I15" s="106"/>
      <c r="J15" s="106"/>
      <c r="K15" s="106"/>
      <c r="L15" s="106"/>
      <c r="M15" s="106"/>
      <c r="N15" s="106"/>
      <c r="O15" s="106"/>
    </row>
    <row r="16" spans="1:16" x14ac:dyDescent="0.4">
      <c r="C16" s="106"/>
      <c r="D16" s="106"/>
      <c r="E16" s="106"/>
      <c r="F16" s="106"/>
      <c r="G16" s="106"/>
      <c r="H16" s="106"/>
      <c r="I16" s="106"/>
      <c r="J16" s="106"/>
      <c r="K16" s="106"/>
      <c r="L16" s="106"/>
      <c r="M16" s="106"/>
      <c r="N16" s="106"/>
      <c r="O16" s="106"/>
    </row>
  </sheetData>
  <mergeCells count="7">
    <mergeCell ref="A10:K10"/>
    <mergeCell ref="A1:C1"/>
    <mergeCell ref="A3:P3"/>
    <mergeCell ref="A4:B4"/>
    <mergeCell ref="A5:B5"/>
    <mergeCell ref="A6:A8"/>
    <mergeCell ref="A9:B9"/>
  </mergeCells>
  <phoneticPr fontId="2"/>
  <pageMargins left="0.7" right="0.7" top="0.75" bottom="0.75" header="0.3" footer="0.3"/>
  <pageSetup paperSize="9" scale="59" fitToHeight="0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D16"/>
  <sheetViews>
    <sheetView view="pageBreakPreview" zoomScaleNormal="100" zoomScaleSheetLayoutView="100" workbookViewId="0">
      <selection activeCell="A3" sqref="A3:P3"/>
    </sheetView>
  </sheetViews>
  <sheetFormatPr defaultRowHeight="18" x14ac:dyDescent="0.4"/>
  <cols>
    <col min="1" max="1" width="6.75" style="158" bestFit="1" customWidth="1"/>
    <col min="2" max="2" width="16.125" style="158" customWidth="1"/>
    <col min="3" max="3" width="9.375" style="158" bestFit="1" customWidth="1"/>
    <col min="4" max="4" width="8.875" style="158" customWidth="1"/>
    <col min="5" max="7" width="9.5" style="158" bestFit="1" customWidth="1"/>
    <col min="8" max="10" width="9.375" style="158" bestFit="1" customWidth="1"/>
    <col min="11" max="14" width="9.25" style="158" bestFit="1" customWidth="1"/>
    <col min="15" max="15" width="10.25" style="158" bestFit="1" customWidth="1"/>
    <col min="16" max="16" width="10" style="158" bestFit="1" customWidth="1"/>
    <col min="17" max="17" width="11" style="158" bestFit="1" customWidth="1"/>
    <col min="18" max="16384" width="9" style="158"/>
  </cols>
  <sheetData>
    <row r="1" spans="1:30" ht="24" x14ac:dyDescent="0.4">
      <c r="A1" s="542" t="s">
        <v>326</v>
      </c>
      <c r="B1" s="542"/>
      <c r="C1" s="542"/>
      <c r="D1" s="542"/>
      <c r="E1" s="542"/>
      <c r="F1" s="542"/>
      <c r="G1" s="542"/>
      <c r="H1" s="542"/>
    </row>
    <row r="2" spans="1:30" ht="24" x14ac:dyDescent="0.4">
      <c r="A2" s="155"/>
      <c r="B2" s="155"/>
      <c r="C2" s="155"/>
      <c r="D2" s="155"/>
      <c r="E2" s="155"/>
      <c r="F2" s="155"/>
      <c r="G2" s="155"/>
      <c r="H2" s="155"/>
    </row>
    <row r="3" spans="1:30" ht="18.75" thickBot="1" x14ac:dyDescent="0.45">
      <c r="A3" s="627" t="s">
        <v>372</v>
      </c>
      <c r="B3" s="627"/>
      <c r="C3" s="627"/>
      <c r="D3" s="627"/>
      <c r="E3" s="627"/>
      <c r="F3" s="627"/>
      <c r="G3" s="627"/>
      <c r="H3" s="627"/>
      <c r="I3" s="627"/>
      <c r="J3" s="627"/>
      <c r="K3" s="627"/>
      <c r="L3" s="627"/>
      <c r="M3" s="627"/>
      <c r="N3" s="627"/>
      <c r="O3" s="627"/>
      <c r="P3" s="627"/>
    </row>
    <row r="4" spans="1:30" ht="18.75" thickBot="1" x14ac:dyDescent="0.45">
      <c r="A4" s="536"/>
      <c r="B4" s="537"/>
      <c r="C4" s="59" t="s">
        <v>102</v>
      </c>
      <c r="D4" s="85" t="s">
        <v>101</v>
      </c>
      <c r="E4" s="85" t="s">
        <v>100</v>
      </c>
      <c r="F4" s="85" t="s">
        <v>99</v>
      </c>
      <c r="G4" s="85" t="s">
        <v>98</v>
      </c>
      <c r="H4" s="85" t="s">
        <v>97</v>
      </c>
      <c r="I4" s="85" t="s">
        <v>96</v>
      </c>
      <c r="J4" s="85" t="s">
        <v>95</v>
      </c>
      <c r="K4" s="85" t="s">
        <v>94</v>
      </c>
      <c r="L4" s="85" t="s">
        <v>93</v>
      </c>
      <c r="M4" s="85" t="s">
        <v>92</v>
      </c>
      <c r="N4" s="56" t="s">
        <v>91</v>
      </c>
      <c r="O4" s="107" t="s">
        <v>52</v>
      </c>
      <c r="P4" s="41" t="s">
        <v>176</v>
      </c>
    </row>
    <row r="5" spans="1:30" ht="18.75" x14ac:dyDescent="0.4">
      <c r="A5" s="573" t="s">
        <v>273</v>
      </c>
      <c r="B5" s="628"/>
      <c r="C5" s="506">
        <v>108488</v>
      </c>
      <c r="D5" s="262">
        <v>110280</v>
      </c>
      <c r="E5" s="262">
        <v>253669</v>
      </c>
      <c r="F5" s="262">
        <v>236398</v>
      </c>
      <c r="G5" s="262">
        <v>194699</v>
      </c>
      <c r="H5" s="262">
        <v>241821</v>
      </c>
      <c r="I5" s="262">
        <v>206273</v>
      </c>
      <c r="J5" s="262">
        <v>212301</v>
      </c>
      <c r="K5" s="262">
        <v>465394</v>
      </c>
      <c r="L5" s="262">
        <v>541208</v>
      </c>
      <c r="M5" s="262">
        <v>321867</v>
      </c>
      <c r="N5" s="507">
        <v>399642</v>
      </c>
      <c r="O5" s="508">
        <f t="shared" ref="O5:O12" si="0">SUM(C5:N5)</f>
        <v>3292040</v>
      </c>
      <c r="P5" s="108">
        <f>O5/365</f>
        <v>9019.2876712328762</v>
      </c>
      <c r="Q5" s="509"/>
      <c r="R5" s="94"/>
      <c r="S5" s="94"/>
      <c r="T5" s="94"/>
      <c r="U5" s="94"/>
      <c r="V5" s="94"/>
      <c r="W5" s="94"/>
      <c r="X5" s="94"/>
      <c r="Y5" s="94"/>
      <c r="Z5" s="94"/>
      <c r="AA5" s="94"/>
      <c r="AB5" s="94"/>
      <c r="AC5" s="94"/>
      <c r="AD5" s="94"/>
    </row>
    <row r="6" spans="1:30" ht="18.75" x14ac:dyDescent="0.4">
      <c r="A6" s="570" t="s">
        <v>272</v>
      </c>
      <c r="B6" s="629"/>
      <c r="C6" s="506">
        <v>841990</v>
      </c>
      <c r="D6" s="262">
        <v>891618</v>
      </c>
      <c r="E6" s="262">
        <v>1998381</v>
      </c>
      <c r="F6" s="262">
        <v>1581731</v>
      </c>
      <c r="G6" s="262">
        <v>1466161</v>
      </c>
      <c r="H6" s="262">
        <v>1333251</v>
      </c>
      <c r="I6" s="262">
        <v>1093933</v>
      </c>
      <c r="J6" s="262">
        <v>1103843</v>
      </c>
      <c r="K6" s="262">
        <v>2594672</v>
      </c>
      <c r="L6" s="262">
        <v>3882865</v>
      </c>
      <c r="M6" s="262">
        <v>2609062</v>
      </c>
      <c r="N6" s="507">
        <v>2262271</v>
      </c>
      <c r="O6" s="510">
        <f t="shared" si="0"/>
        <v>21659778</v>
      </c>
      <c r="P6" s="108">
        <f>O6/365</f>
        <v>59341.857534246577</v>
      </c>
      <c r="Q6" s="509"/>
      <c r="R6" s="94"/>
      <c r="S6" s="94"/>
      <c r="T6" s="94"/>
      <c r="U6" s="94"/>
      <c r="V6" s="94"/>
      <c r="W6" s="94"/>
      <c r="X6" s="94"/>
      <c r="Y6" s="94"/>
      <c r="Z6" s="94"/>
      <c r="AA6" s="94"/>
      <c r="AB6" s="94"/>
      <c r="AC6" s="94"/>
      <c r="AD6" s="94"/>
    </row>
    <row r="7" spans="1:30" ht="18.75" x14ac:dyDescent="0.4">
      <c r="A7" s="630" t="s">
        <v>282</v>
      </c>
      <c r="B7" s="83" t="s">
        <v>109</v>
      </c>
      <c r="C7" s="95">
        <v>488557</v>
      </c>
      <c r="D7" s="26">
        <v>506185</v>
      </c>
      <c r="E7" s="26">
        <v>510667</v>
      </c>
      <c r="F7" s="26">
        <v>532402</v>
      </c>
      <c r="G7" s="26">
        <v>585907</v>
      </c>
      <c r="H7" s="26">
        <v>567467</v>
      </c>
      <c r="I7" s="26">
        <v>520081</v>
      </c>
      <c r="J7" s="26">
        <v>523453</v>
      </c>
      <c r="K7" s="26">
        <v>517941</v>
      </c>
      <c r="L7" s="26">
        <v>613750</v>
      </c>
      <c r="M7" s="26">
        <v>571183</v>
      </c>
      <c r="N7" s="25">
        <v>605775</v>
      </c>
      <c r="O7" s="510">
        <f t="shared" si="0"/>
        <v>6543368</v>
      </c>
      <c r="P7" s="108">
        <f t="shared" ref="P7:P11" si="1">O7/365</f>
        <v>17927.035616438356</v>
      </c>
      <c r="Q7" s="509"/>
      <c r="R7" s="94"/>
      <c r="S7" s="94"/>
      <c r="T7" s="94"/>
      <c r="U7" s="94"/>
      <c r="V7" s="94"/>
      <c r="W7" s="94"/>
      <c r="X7" s="94"/>
      <c r="Y7" s="94"/>
      <c r="Z7" s="94"/>
      <c r="AA7" s="94"/>
      <c r="AB7" s="94"/>
      <c r="AC7" s="94"/>
      <c r="AD7" s="94"/>
    </row>
    <row r="8" spans="1:30" ht="18.75" x14ac:dyDescent="0.4">
      <c r="A8" s="631"/>
      <c r="B8" s="83" t="s">
        <v>189</v>
      </c>
      <c r="C8" s="95">
        <v>350</v>
      </c>
      <c r="D8" s="26">
        <v>187</v>
      </c>
      <c r="E8" s="26">
        <v>158</v>
      </c>
      <c r="F8" s="26">
        <v>182</v>
      </c>
      <c r="G8" s="26">
        <v>341</v>
      </c>
      <c r="H8" s="26">
        <v>234</v>
      </c>
      <c r="I8" s="26">
        <v>383</v>
      </c>
      <c r="J8" s="26">
        <v>309</v>
      </c>
      <c r="K8" s="26">
        <v>325</v>
      </c>
      <c r="L8" s="26">
        <v>481</v>
      </c>
      <c r="M8" s="26">
        <v>394</v>
      </c>
      <c r="N8" s="25">
        <v>263</v>
      </c>
      <c r="O8" s="510">
        <f t="shared" si="0"/>
        <v>3607</v>
      </c>
      <c r="P8" s="108">
        <f t="shared" si="1"/>
        <v>9.882191780821918</v>
      </c>
      <c r="Q8" s="509"/>
      <c r="R8" s="94"/>
      <c r="S8" s="94"/>
      <c r="T8" s="94"/>
      <c r="U8" s="94"/>
      <c r="V8" s="94"/>
      <c r="W8" s="94"/>
      <c r="Y8" s="94"/>
      <c r="Z8" s="94"/>
      <c r="AA8" s="94"/>
      <c r="AB8" s="94"/>
      <c r="AC8" s="94"/>
      <c r="AD8" s="94"/>
    </row>
    <row r="9" spans="1:30" ht="36" x14ac:dyDescent="0.4">
      <c r="A9" s="631"/>
      <c r="B9" s="83" t="s">
        <v>271</v>
      </c>
      <c r="C9" s="95">
        <v>109661</v>
      </c>
      <c r="D9" s="26">
        <v>93279</v>
      </c>
      <c r="E9" s="26">
        <v>96495</v>
      </c>
      <c r="F9" s="26">
        <v>108030</v>
      </c>
      <c r="G9" s="26">
        <v>109612</v>
      </c>
      <c r="H9" s="26">
        <v>107085</v>
      </c>
      <c r="I9" s="26">
        <v>108885</v>
      </c>
      <c r="J9" s="26">
        <v>109889</v>
      </c>
      <c r="K9" s="26">
        <v>96714</v>
      </c>
      <c r="L9" s="26">
        <v>100892</v>
      </c>
      <c r="M9" s="26">
        <v>99577</v>
      </c>
      <c r="N9" s="25">
        <v>108446</v>
      </c>
      <c r="O9" s="92">
        <f t="shared" si="0"/>
        <v>1248565</v>
      </c>
      <c r="P9" s="108">
        <f>O9/365</f>
        <v>3420.7260273972602</v>
      </c>
      <c r="Q9" s="509"/>
      <c r="R9" s="94"/>
      <c r="S9" s="94"/>
      <c r="T9" s="94"/>
      <c r="U9" s="94"/>
      <c r="V9" s="94"/>
      <c r="W9" s="94"/>
      <c r="X9" s="94"/>
      <c r="Y9" s="94"/>
      <c r="Z9" s="94"/>
      <c r="AA9" s="94"/>
      <c r="AB9" s="94"/>
      <c r="AC9" s="94"/>
      <c r="AD9" s="94"/>
    </row>
    <row r="10" spans="1:30" ht="36" x14ac:dyDescent="0.4">
      <c r="A10" s="631"/>
      <c r="B10" s="83" t="s">
        <v>270</v>
      </c>
      <c r="C10" s="95">
        <v>0</v>
      </c>
      <c r="D10" s="26">
        <v>0</v>
      </c>
      <c r="E10" s="26">
        <v>2</v>
      </c>
      <c r="F10" s="26">
        <v>0</v>
      </c>
      <c r="G10" s="26">
        <v>0</v>
      </c>
      <c r="H10" s="26">
        <v>0</v>
      </c>
      <c r="I10" s="26">
        <v>0</v>
      </c>
      <c r="J10" s="26">
        <v>0</v>
      </c>
      <c r="K10" s="26">
        <v>0</v>
      </c>
      <c r="L10" s="26">
        <v>1</v>
      </c>
      <c r="M10" s="26">
        <v>1</v>
      </c>
      <c r="N10" s="25">
        <v>0</v>
      </c>
      <c r="O10" s="92">
        <f t="shared" si="0"/>
        <v>4</v>
      </c>
      <c r="P10" s="108">
        <v>0</v>
      </c>
      <c r="Q10" s="509"/>
    </row>
    <row r="11" spans="1:30" ht="18.75" x14ac:dyDescent="0.4">
      <c r="A11" s="631"/>
      <c r="B11" s="83" t="s">
        <v>269</v>
      </c>
      <c r="C11" s="95">
        <v>38725</v>
      </c>
      <c r="D11" s="26">
        <v>42215</v>
      </c>
      <c r="E11" s="26">
        <v>42248</v>
      </c>
      <c r="F11" s="26">
        <v>41249</v>
      </c>
      <c r="G11" s="26">
        <v>44446</v>
      </c>
      <c r="H11" s="26">
        <v>41348</v>
      </c>
      <c r="I11" s="26">
        <v>41820</v>
      </c>
      <c r="J11" s="26">
        <v>42504</v>
      </c>
      <c r="K11" s="26">
        <v>38178</v>
      </c>
      <c r="L11" s="26">
        <v>43656</v>
      </c>
      <c r="M11" s="26">
        <v>39661</v>
      </c>
      <c r="N11" s="25">
        <v>41175</v>
      </c>
      <c r="O11" s="92">
        <f t="shared" si="0"/>
        <v>497225</v>
      </c>
      <c r="P11" s="108">
        <f t="shared" si="1"/>
        <v>1362.2602739726028</v>
      </c>
      <c r="Q11" s="509"/>
      <c r="R11" s="94"/>
      <c r="S11" s="94"/>
      <c r="T11" s="94"/>
      <c r="U11" s="94"/>
      <c r="V11" s="94"/>
      <c r="W11" s="94"/>
      <c r="X11" s="94"/>
      <c r="Y11" s="94"/>
      <c r="Z11" s="94"/>
      <c r="AA11" s="94"/>
      <c r="AB11" s="94"/>
      <c r="AC11" s="94"/>
      <c r="AD11" s="94"/>
    </row>
    <row r="12" spans="1:30" ht="19.5" thickBot="1" x14ac:dyDescent="0.45">
      <c r="A12" s="632"/>
      <c r="B12" s="117" t="s">
        <v>268</v>
      </c>
      <c r="C12" s="511">
        <v>34887</v>
      </c>
      <c r="D12" s="267">
        <v>34619</v>
      </c>
      <c r="E12" s="267">
        <v>33366</v>
      </c>
      <c r="F12" s="267">
        <v>34925</v>
      </c>
      <c r="G12" s="267">
        <v>38954</v>
      </c>
      <c r="H12" s="267">
        <v>34940</v>
      </c>
      <c r="I12" s="267">
        <v>31547</v>
      </c>
      <c r="J12" s="267">
        <v>31494</v>
      </c>
      <c r="K12" s="267">
        <v>29301</v>
      </c>
      <c r="L12" s="267">
        <v>32649</v>
      </c>
      <c r="M12" s="267">
        <v>28806</v>
      </c>
      <c r="N12" s="512">
        <v>36427</v>
      </c>
      <c r="O12" s="92">
        <f t="shared" si="0"/>
        <v>401915</v>
      </c>
      <c r="P12" s="513">
        <f>O12/365</f>
        <v>1101.1369863013699</v>
      </c>
      <c r="Q12" s="509"/>
      <c r="R12" s="94"/>
      <c r="S12" s="94"/>
      <c r="T12" s="94"/>
      <c r="U12" s="94"/>
      <c r="V12" s="94"/>
      <c r="W12" s="94"/>
      <c r="X12" s="94"/>
      <c r="Y12" s="94"/>
      <c r="Z12" s="94"/>
      <c r="AA12" s="94"/>
      <c r="AB12" s="94"/>
      <c r="AC12" s="94"/>
      <c r="AD12" s="94"/>
    </row>
    <row r="13" spans="1:30" x14ac:dyDescent="0.4">
      <c r="A13" s="626" t="s">
        <v>267</v>
      </c>
      <c r="B13" s="626"/>
      <c r="C13" s="626"/>
      <c r="D13" s="626"/>
      <c r="E13" s="626"/>
      <c r="F13" s="626"/>
      <c r="G13" s="626"/>
      <c r="H13" s="626"/>
      <c r="I13" s="626"/>
      <c r="J13" s="626"/>
      <c r="K13" s="626"/>
      <c r="L13" s="626"/>
      <c r="M13" s="626"/>
      <c r="N13" s="626"/>
      <c r="O13" s="626"/>
      <c r="P13" s="579"/>
    </row>
    <row r="14" spans="1:30" x14ac:dyDescent="0.4">
      <c r="A14" s="296"/>
    </row>
    <row r="16" spans="1:30" x14ac:dyDescent="0.4">
      <c r="A16" s="514"/>
    </row>
  </sheetData>
  <mergeCells count="7">
    <mergeCell ref="A13:P13"/>
    <mergeCell ref="A1:H1"/>
    <mergeCell ref="A3:P3"/>
    <mergeCell ref="A4:B4"/>
    <mergeCell ref="A5:B5"/>
    <mergeCell ref="A6:B6"/>
    <mergeCell ref="A7:A12"/>
  </mergeCells>
  <phoneticPr fontId="2"/>
  <pageMargins left="0.7" right="0.7" top="0.75" bottom="0.75" header="0.3" footer="0.3"/>
  <pageSetup paperSize="9" scale="77" fitToHeight="0" orientation="landscape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B5"/>
  <sheetViews>
    <sheetView view="pageBreakPreview" zoomScale="115" zoomScaleNormal="100" zoomScaleSheetLayoutView="115" workbookViewId="0">
      <selection activeCell="G9" sqref="G9"/>
    </sheetView>
  </sheetViews>
  <sheetFormatPr defaultRowHeight="18.75" x14ac:dyDescent="0.4"/>
  <cols>
    <col min="1" max="7" width="8" style="109" bestFit="1" customWidth="1"/>
    <col min="8" max="9" width="7.25" style="109" bestFit="1" customWidth="1"/>
    <col min="10" max="10" width="8" style="109" bestFit="1" customWidth="1"/>
    <col min="11" max="11" width="7.25" style="109" bestFit="1" customWidth="1"/>
    <col min="12" max="12" width="8" style="109" bestFit="1" customWidth="1"/>
    <col min="13" max="13" width="9.5" style="109" bestFit="1" customWidth="1"/>
    <col min="14" max="14" width="9.25" style="109" bestFit="1" customWidth="1"/>
    <col min="15" max="16384" width="9" style="109"/>
  </cols>
  <sheetData>
    <row r="1" spans="1:28" ht="24" x14ac:dyDescent="0.4">
      <c r="A1" s="614" t="s">
        <v>373</v>
      </c>
      <c r="B1" s="614"/>
      <c r="C1" s="614"/>
      <c r="D1" s="614"/>
      <c r="E1" s="614"/>
      <c r="F1" s="614"/>
      <c r="G1" s="614"/>
      <c r="H1" s="614"/>
    </row>
    <row r="3" spans="1:28" s="158" customFormat="1" ht="19.5" customHeight="1" thickBot="1" x14ac:dyDescent="0.45">
      <c r="A3" s="633" t="s">
        <v>372</v>
      </c>
      <c r="B3" s="633"/>
      <c r="C3" s="633"/>
      <c r="D3" s="633"/>
      <c r="E3" s="633"/>
      <c r="F3" s="633"/>
      <c r="G3" s="633"/>
      <c r="H3" s="633"/>
      <c r="I3" s="633"/>
      <c r="J3" s="633"/>
      <c r="K3" s="633"/>
      <c r="L3" s="633"/>
      <c r="M3" s="633"/>
      <c r="N3" s="633"/>
      <c r="O3" s="114"/>
      <c r="P3" s="114"/>
    </row>
    <row r="4" spans="1:28" ht="19.5" thickBot="1" x14ac:dyDescent="0.45">
      <c r="A4" s="41" t="s">
        <v>102</v>
      </c>
      <c r="B4" s="148" t="s">
        <v>101</v>
      </c>
      <c r="C4" s="148" t="s">
        <v>100</v>
      </c>
      <c r="D4" s="148" t="s">
        <v>99</v>
      </c>
      <c r="E4" s="148" t="s">
        <v>98</v>
      </c>
      <c r="F4" s="148" t="s">
        <v>97</v>
      </c>
      <c r="G4" s="148" t="s">
        <v>96</v>
      </c>
      <c r="H4" s="148" t="s">
        <v>95</v>
      </c>
      <c r="I4" s="148" t="s">
        <v>94</v>
      </c>
      <c r="J4" s="148" t="s">
        <v>93</v>
      </c>
      <c r="K4" s="148" t="s">
        <v>92</v>
      </c>
      <c r="L4" s="148" t="s">
        <v>91</v>
      </c>
      <c r="M4" s="148" t="s">
        <v>52</v>
      </c>
      <c r="N4" s="115" t="s">
        <v>176</v>
      </c>
      <c r="O4" s="110"/>
      <c r="P4" s="111"/>
    </row>
    <row r="5" spans="1:28" ht="19.5" thickBot="1" x14ac:dyDescent="0.45">
      <c r="A5" s="419">
        <v>79596</v>
      </c>
      <c r="B5" s="232">
        <v>80388</v>
      </c>
      <c r="C5" s="232">
        <v>78446</v>
      </c>
      <c r="D5" s="232">
        <v>77751</v>
      </c>
      <c r="E5" s="232">
        <v>79369</v>
      </c>
      <c r="F5" s="232">
        <v>77200</v>
      </c>
      <c r="G5" s="232">
        <v>78135</v>
      </c>
      <c r="H5" s="232">
        <v>76695</v>
      </c>
      <c r="I5" s="232">
        <v>74238</v>
      </c>
      <c r="J5" s="232">
        <v>79900</v>
      </c>
      <c r="K5" s="232">
        <v>75114</v>
      </c>
      <c r="L5" s="232">
        <v>78717</v>
      </c>
      <c r="M5" s="166">
        <f>SUM(A5:L5)</f>
        <v>935549</v>
      </c>
      <c r="N5" s="166">
        <f>M5/365</f>
        <v>2563.1479452054796</v>
      </c>
      <c r="P5" s="112"/>
      <c r="Q5" s="112"/>
      <c r="R5" s="112"/>
      <c r="S5" s="112"/>
      <c r="T5" s="112"/>
      <c r="U5" s="112"/>
      <c r="V5" s="112"/>
      <c r="W5" s="112"/>
      <c r="X5" s="112"/>
      <c r="Y5" s="112"/>
      <c r="Z5" s="112"/>
      <c r="AA5" s="112"/>
      <c r="AB5" s="112"/>
    </row>
  </sheetData>
  <mergeCells count="2">
    <mergeCell ref="A1:H1"/>
    <mergeCell ref="A3:N3"/>
  </mergeCells>
  <phoneticPr fontId="2"/>
  <pageMargins left="0.7" right="0.7" top="0.75" bottom="0.75" header="0.3" footer="0.3"/>
  <pageSetup paperSize="9" scale="9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48"/>
  <sheetViews>
    <sheetView view="pageBreakPreview" topLeftCell="A16" zoomScale="115" zoomScaleNormal="100" zoomScaleSheetLayoutView="115" workbookViewId="0">
      <selection activeCell="K3" sqref="K3"/>
    </sheetView>
  </sheetViews>
  <sheetFormatPr defaultRowHeight="18" x14ac:dyDescent="0.4"/>
  <cols>
    <col min="1" max="1" width="9" style="158"/>
    <col min="2" max="2" width="13.875" style="158" bestFit="1" customWidth="1"/>
    <col min="3" max="3" width="9.5" style="158" bestFit="1" customWidth="1"/>
    <col min="4" max="4" width="8.75" style="158" bestFit="1" customWidth="1"/>
    <col min="5" max="5" width="9.5" style="158" bestFit="1" customWidth="1"/>
    <col min="6" max="6" width="10.875" style="158" bestFit="1" customWidth="1"/>
    <col min="7" max="8" width="9" style="158"/>
    <col min="9" max="11" width="9" style="40"/>
    <col min="12" max="12" width="19.125" style="40" customWidth="1"/>
    <col min="13" max="16384" width="9" style="40"/>
  </cols>
  <sheetData>
    <row r="1" spans="1:12" ht="24" x14ac:dyDescent="0.4">
      <c r="A1" s="542" t="s">
        <v>71</v>
      </c>
      <c r="B1" s="542"/>
      <c r="C1" s="542"/>
      <c r="D1" s="542"/>
      <c r="E1" s="542"/>
      <c r="F1" s="542"/>
    </row>
    <row r="2" spans="1:12" ht="18.75" thickBot="1" x14ac:dyDescent="0.45">
      <c r="F2" s="66" t="s">
        <v>332</v>
      </c>
    </row>
    <row r="3" spans="1:12" ht="29.25" customHeight="1" thickBot="1" x14ac:dyDescent="0.45">
      <c r="A3" s="543" t="s">
        <v>287</v>
      </c>
      <c r="B3" s="544"/>
      <c r="C3" s="151" t="s">
        <v>288</v>
      </c>
      <c r="D3" s="67" t="s">
        <v>289</v>
      </c>
      <c r="E3" s="68" t="s">
        <v>290</v>
      </c>
      <c r="F3" s="50" t="s">
        <v>291</v>
      </c>
    </row>
    <row r="4" spans="1:12" x14ac:dyDescent="0.4">
      <c r="A4" s="545" t="s">
        <v>292</v>
      </c>
      <c r="B4" s="69" t="s">
        <v>70</v>
      </c>
      <c r="C4" s="178">
        <v>106223</v>
      </c>
      <c r="D4" s="179">
        <v>13174</v>
      </c>
      <c r="E4" s="180">
        <v>119397</v>
      </c>
      <c r="F4" s="181">
        <f>E4/E14</f>
        <v>6.6138542123665559E-2</v>
      </c>
      <c r="L4" s="182"/>
    </row>
    <row r="5" spans="1:12" x14ac:dyDescent="0.4">
      <c r="A5" s="546"/>
      <c r="B5" s="70" t="s">
        <v>69</v>
      </c>
      <c r="C5" s="183">
        <v>75924</v>
      </c>
      <c r="D5" s="184">
        <v>8027</v>
      </c>
      <c r="E5" s="185">
        <v>83951</v>
      </c>
      <c r="F5" s="186">
        <f>E5/E14</f>
        <v>4.650365377542022E-2</v>
      </c>
    </row>
    <row r="6" spans="1:12" ht="18.75" x14ac:dyDescent="0.4">
      <c r="A6" s="546"/>
      <c r="B6" s="70" t="s">
        <v>68</v>
      </c>
      <c r="C6" s="183">
        <v>152398</v>
      </c>
      <c r="D6" s="184">
        <v>14133</v>
      </c>
      <c r="E6" s="185">
        <v>166531</v>
      </c>
      <c r="F6" s="186">
        <f>E6/E14</f>
        <v>9.2247858475473843E-2</v>
      </c>
      <c r="I6" s="187"/>
      <c r="J6" s="187"/>
    </row>
    <row r="7" spans="1:12" ht="18.75" x14ac:dyDescent="0.4">
      <c r="A7" s="546"/>
      <c r="B7" s="70" t="s">
        <v>293</v>
      </c>
      <c r="C7" s="183">
        <v>493948</v>
      </c>
      <c r="D7" s="184">
        <v>51041</v>
      </c>
      <c r="E7" s="185">
        <v>544989</v>
      </c>
      <c r="F7" s="186">
        <f>E7/E14</f>
        <v>0.30189014743615311</v>
      </c>
      <c r="I7" s="187"/>
      <c r="J7" s="187"/>
    </row>
    <row r="8" spans="1:12" ht="18.75" x14ac:dyDescent="0.4">
      <c r="A8" s="546"/>
      <c r="B8" s="70" t="s">
        <v>67</v>
      </c>
      <c r="C8" s="183">
        <v>123093</v>
      </c>
      <c r="D8" s="184">
        <v>25684</v>
      </c>
      <c r="E8" s="185">
        <v>148777</v>
      </c>
      <c r="F8" s="186">
        <f>E8/E14</f>
        <v>8.2413242221601818E-2</v>
      </c>
      <c r="I8" s="187"/>
      <c r="J8" s="187"/>
    </row>
    <row r="9" spans="1:12" ht="18.75" x14ac:dyDescent="0.4">
      <c r="A9" s="546"/>
      <c r="B9" s="70" t="s">
        <v>66</v>
      </c>
      <c r="C9" s="183">
        <v>162557</v>
      </c>
      <c r="D9" s="184">
        <v>19255</v>
      </c>
      <c r="E9" s="185">
        <v>181812</v>
      </c>
      <c r="F9" s="186">
        <f>E9/E14</f>
        <v>0.10071258591579255</v>
      </c>
      <c r="I9" s="187"/>
      <c r="J9" s="187"/>
    </row>
    <row r="10" spans="1:12" ht="18.75" x14ac:dyDescent="0.4">
      <c r="A10" s="546"/>
      <c r="B10" s="70" t="s">
        <v>65</v>
      </c>
      <c r="C10" s="183">
        <v>92352</v>
      </c>
      <c r="D10" s="184">
        <v>7279</v>
      </c>
      <c r="E10" s="185">
        <v>99631</v>
      </c>
      <c r="F10" s="186">
        <f>E10/E14</f>
        <v>5.5189402500254808E-2</v>
      </c>
      <c r="I10" s="187"/>
      <c r="J10" s="187"/>
    </row>
    <row r="11" spans="1:12" ht="18.75" x14ac:dyDescent="0.4">
      <c r="A11" s="546"/>
      <c r="B11" s="70" t="s">
        <v>64</v>
      </c>
      <c r="C11" s="183">
        <v>132030</v>
      </c>
      <c r="D11" s="184">
        <v>7308</v>
      </c>
      <c r="E11" s="185">
        <v>139338</v>
      </c>
      <c r="F11" s="186">
        <f>E11/E14</f>
        <v>7.7184620906951704E-2</v>
      </c>
      <c r="I11" s="187"/>
      <c r="J11" s="187"/>
    </row>
    <row r="12" spans="1:12" ht="18.75" x14ac:dyDescent="0.4">
      <c r="A12" s="546"/>
      <c r="B12" s="70" t="s">
        <v>63</v>
      </c>
      <c r="C12" s="183">
        <v>27967</v>
      </c>
      <c r="D12" s="184">
        <v>4543</v>
      </c>
      <c r="E12" s="185">
        <v>32510</v>
      </c>
      <c r="F12" s="186">
        <f>E12/E14</f>
        <v>1.8008526214564582E-2</v>
      </c>
      <c r="I12" s="187"/>
      <c r="J12" s="187"/>
    </row>
    <row r="13" spans="1:12" ht="18.75" x14ac:dyDescent="0.4">
      <c r="A13" s="546"/>
      <c r="B13" s="70" t="s">
        <v>62</v>
      </c>
      <c r="C13" s="183">
        <v>265866</v>
      </c>
      <c r="D13" s="184">
        <v>22454</v>
      </c>
      <c r="E13" s="185">
        <v>288320</v>
      </c>
      <c r="F13" s="186">
        <f>E13/E14</f>
        <v>0.15971142043012182</v>
      </c>
      <c r="I13" s="187"/>
      <c r="J13" s="187"/>
    </row>
    <row r="14" spans="1:12" ht="18.75" x14ac:dyDescent="0.4">
      <c r="A14" s="546"/>
      <c r="B14" s="70" t="s">
        <v>61</v>
      </c>
      <c r="C14" s="183">
        <v>1632358</v>
      </c>
      <c r="D14" s="184">
        <v>172898</v>
      </c>
      <c r="E14" s="185">
        <v>1805256</v>
      </c>
      <c r="F14" s="186">
        <v>1</v>
      </c>
      <c r="G14" s="188"/>
      <c r="I14" s="189"/>
      <c r="J14" s="187"/>
    </row>
    <row r="15" spans="1:12" ht="18.75" x14ac:dyDescent="0.4">
      <c r="A15" s="546"/>
      <c r="B15" s="70" t="s">
        <v>60</v>
      </c>
      <c r="C15" s="190">
        <v>68887</v>
      </c>
      <c r="D15" s="191">
        <v>36942</v>
      </c>
      <c r="E15" s="191">
        <v>105829</v>
      </c>
      <c r="F15" s="192"/>
      <c r="I15" s="187"/>
      <c r="J15" s="187"/>
    </row>
    <row r="16" spans="1:12" ht="18.75" thickBot="1" x14ac:dyDescent="0.45">
      <c r="A16" s="547"/>
      <c r="B16" s="71" t="s">
        <v>59</v>
      </c>
      <c r="C16" s="193">
        <v>1701245</v>
      </c>
      <c r="D16" s="194">
        <v>209840</v>
      </c>
      <c r="E16" s="195">
        <v>1911085</v>
      </c>
      <c r="F16" s="196"/>
    </row>
    <row r="17" spans="1:6" x14ac:dyDescent="0.4">
      <c r="A17" s="545" t="s">
        <v>294</v>
      </c>
      <c r="B17" s="42" t="s">
        <v>58</v>
      </c>
      <c r="C17" s="197">
        <v>106567</v>
      </c>
      <c r="D17" s="179">
        <v>4710</v>
      </c>
      <c r="E17" s="180">
        <v>111277</v>
      </c>
      <c r="F17" s="198">
        <f>E17/E20</f>
        <v>0.59298081073447828</v>
      </c>
    </row>
    <row r="18" spans="1:6" x14ac:dyDescent="0.4">
      <c r="A18" s="546"/>
      <c r="B18" s="43" t="s">
        <v>57</v>
      </c>
      <c r="C18" s="183">
        <v>61448</v>
      </c>
      <c r="D18" s="184">
        <v>13336</v>
      </c>
      <c r="E18" s="185">
        <v>74784</v>
      </c>
      <c r="F18" s="199">
        <f>E18/E20</f>
        <v>0.39851431068385407</v>
      </c>
    </row>
    <row r="19" spans="1:6" x14ac:dyDescent="0.4">
      <c r="A19" s="546"/>
      <c r="B19" s="43" t="s">
        <v>56</v>
      </c>
      <c r="C19" s="183">
        <v>1596</v>
      </c>
      <c r="D19" s="200">
        <v>0</v>
      </c>
      <c r="E19" s="185">
        <v>1596</v>
      </c>
      <c r="F19" s="192">
        <f>E19/E20</f>
        <v>8.5048785816676173E-3</v>
      </c>
    </row>
    <row r="20" spans="1:6" ht="18.75" thickBot="1" x14ac:dyDescent="0.45">
      <c r="A20" s="547"/>
      <c r="B20" s="71" t="s">
        <v>55</v>
      </c>
      <c r="C20" s="193">
        <v>169611</v>
      </c>
      <c r="D20" s="194">
        <v>18046</v>
      </c>
      <c r="E20" s="195">
        <v>187657</v>
      </c>
      <c r="F20" s="196">
        <v>1</v>
      </c>
    </row>
    <row r="21" spans="1:6" ht="18.75" thickBot="1" x14ac:dyDescent="0.45">
      <c r="A21" s="536" t="s">
        <v>54</v>
      </c>
      <c r="B21" s="537"/>
      <c r="C21" s="201">
        <f>C20+C16</f>
        <v>1870856</v>
      </c>
      <c r="D21" s="202">
        <f>D20+D16</f>
        <v>227886</v>
      </c>
      <c r="E21" s="202">
        <f>E20+E16</f>
        <v>2098742</v>
      </c>
      <c r="F21" s="203"/>
    </row>
    <row r="22" spans="1:6" ht="18.75" thickBot="1" x14ac:dyDescent="0.45">
      <c r="A22" s="536" t="s">
        <v>295</v>
      </c>
      <c r="B22" s="537"/>
      <c r="C22" s="548" t="s">
        <v>53</v>
      </c>
      <c r="D22" s="549"/>
      <c r="E22" s="550"/>
      <c r="F22" s="196"/>
    </row>
    <row r="23" spans="1:6" ht="18.75" thickBot="1" x14ac:dyDescent="0.45">
      <c r="A23" s="536" t="s">
        <v>52</v>
      </c>
      <c r="B23" s="537"/>
      <c r="C23" s="538">
        <v>2099442</v>
      </c>
      <c r="D23" s="539"/>
      <c r="E23" s="540"/>
      <c r="F23" s="196"/>
    </row>
    <row r="24" spans="1:6" x14ac:dyDescent="0.4">
      <c r="A24" s="541"/>
      <c r="B24" s="541"/>
      <c r="C24" s="541"/>
      <c r="D24" s="541"/>
      <c r="E24" s="541"/>
      <c r="F24" s="541"/>
    </row>
    <row r="27" spans="1:6" ht="14.25" customHeight="1" x14ac:dyDescent="0.4"/>
    <row r="31" spans="1:6" ht="14.25" customHeight="1" x14ac:dyDescent="0.4"/>
    <row r="32" spans="1:6" ht="14.25" customHeight="1" x14ac:dyDescent="0.4"/>
    <row r="33" ht="14.25" customHeight="1" x14ac:dyDescent="0.4"/>
    <row r="34" ht="14.25" customHeight="1" x14ac:dyDescent="0.4"/>
    <row r="35" ht="14.25" customHeight="1" x14ac:dyDescent="0.4"/>
    <row r="42" ht="14.25" customHeight="1" x14ac:dyDescent="0.4"/>
    <row r="45" ht="14.25" customHeight="1" x14ac:dyDescent="0.4"/>
    <row r="48" ht="13.5" customHeight="1" x14ac:dyDescent="0.4"/>
  </sheetData>
  <mergeCells count="10">
    <mergeCell ref="A23:B23"/>
    <mergeCell ref="C23:E23"/>
    <mergeCell ref="A24:F24"/>
    <mergeCell ref="A1:F1"/>
    <mergeCell ref="A3:B3"/>
    <mergeCell ref="A4:A16"/>
    <mergeCell ref="A17:A20"/>
    <mergeCell ref="A21:B21"/>
    <mergeCell ref="A22:B22"/>
    <mergeCell ref="C22:E22"/>
  </mergeCells>
  <phoneticPr fontId="2"/>
  <pageMargins left="0.7" right="0.7" top="0.75" bottom="0.75" header="0.3" footer="0.3"/>
  <pageSetup paperSize="9" orientation="landscape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O6"/>
  <sheetViews>
    <sheetView view="pageBreakPreview" zoomScale="115" zoomScaleNormal="98" zoomScaleSheetLayoutView="115" workbookViewId="0">
      <selection activeCell="P1" sqref="P1"/>
    </sheetView>
  </sheetViews>
  <sheetFormatPr defaultRowHeight="18" x14ac:dyDescent="0.4"/>
  <cols>
    <col min="1" max="1" width="11" style="158" bestFit="1" customWidth="1"/>
    <col min="2" max="13" width="5.25" style="158" customWidth="1"/>
    <col min="14" max="14" width="6.5" style="158" bestFit="1" customWidth="1"/>
    <col min="15" max="15" width="9.5" style="158" customWidth="1"/>
    <col min="16" max="16384" width="9" style="158"/>
  </cols>
  <sheetData>
    <row r="1" spans="1:15" ht="24" x14ac:dyDescent="0.4">
      <c r="A1" s="561" t="s">
        <v>374</v>
      </c>
      <c r="B1" s="561"/>
      <c r="C1" s="561"/>
      <c r="D1" s="561"/>
      <c r="E1" s="561"/>
      <c r="F1" s="561"/>
      <c r="G1" s="561"/>
      <c r="H1" s="561"/>
      <c r="I1" s="561"/>
      <c r="J1" s="561"/>
      <c r="K1" s="561"/>
      <c r="L1" s="561"/>
      <c r="M1" s="561"/>
      <c r="N1" s="561"/>
      <c r="O1" s="561"/>
    </row>
    <row r="2" spans="1:15" ht="18.75" thickBot="1" x14ac:dyDescent="0.45">
      <c r="A2" s="296"/>
    </row>
    <row r="3" spans="1:15" ht="24" customHeight="1" thickBot="1" x14ac:dyDescent="0.45">
      <c r="A3" s="41"/>
      <c r="B3" s="59" t="s">
        <v>102</v>
      </c>
      <c r="C3" s="85" t="s">
        <v>101</v>
      </c>
      <c r="D3" s="85" t="s">
        <v>100</v>
      </c>
      <c r="E3" s="85" t="s">
        <v>99</v>
      </c>
      <c r="F3" s="85" t="s">
        <v>98</v>
      </c>
      <c r="G3" s="85" t="s">
        <v>97</v>
      </c>
      <c r="H3" s="85" t="s">
        <v>96</v>
      </c>
      <c r="I3" s="85" t="s">
        <v>95</v>
      </c>
      <c r="J3" s="85" t="s">
        <v>94</v>
      </c>
      <c r="K3" s="85" t="s">
        <v>93</v>
      </c>
      <c r="L3" s="85" t="s">
        <v>92</v>
      </c>
      <c r="M3" s="56" t="s">
        <v>91</v>
      </c>
      <c r="N3" s="148" t="s">
        <v>52</v>
      </c>
      <c r="O3" s="148" t="s">
        <v>176</v>
      </c>
    </row>
    <row r="4" spans="1:15" ht="18" customHeight="1" thickBot="1" x14ac:dyDescent="0.45">
      <c r="A4" s="86" t="s">
        <v>310</v>
      </c>
      <c r="B4" s="515">
        <v>272</v>
      </c>
      <c r="C4" s="515">
        <v>274</v>
      </c>
      <c r="D4" s="515">
        <v>346</v>
      </c>
      <c r="E4" s="515">
        <v>298</v>
      </c>
      <c r="F4" s="515">
        <v>331</v>
      </c>
      <c r="G4" s="515">
        <v>265</v>
      </c>
      <c r="H4" s="515">
        <v>298</v>
      </c>
      <c r="I4" s="515">
        <v>327</v>
      </c>
      <c r="J4" s="515">
        <v>295</v>
      </c>
      <c r="K4" s="515">
        <v>333</v>
      </c>
      <c r="L4" s="515">
        <v>340</v>
      </c>
      <c r="M4" s="515">
        <v>270</v>
      </c>
      <c r="N4" s="515">
        <f>SUM(B4:M4)</f>
        <v>3649</v>
      </c>
      <c r="O4" s="634">
        <v>13</v>
      </c>
    </row>
    <row r="5" spans="1:15" ht="18" customHeight="1" thickBot="1" x14ac:dyDescent="0.45">
      <c r="A5" s="38" t="s">
        <v>347</v>
      </c>
      <c r="B5" s="515">
        <v>16</v>
      </c>
      <c r="C5" s="515">
        <v>15</v>
      </c>
      <c r="D5" s="515">
        <v>17</v>
      </c>
      <c r="E5" s="515">
        <v>27</v>
      </c>
      <c r="F5" s="515">
        <v>24</v>
      </c>
      <c r="G5" s="515">
        <v>17</v>
      </c>
      <c r="H5" s="515">
        <v>11</v>
      </c>
      <c r="I5" s="515">
        <v>7</v>
      </c>
      <c r="J5" s="515">
        <v>7</v>
      </c>
      <c r="K5" s="515">
        <v>12</v>
      </c>
      <c r="L5" s="515">
        <v>12</v>
      </c>
      <c r="M5" s="515">
        <v>14</v>
      </c>
      <c r="N5" s="515">
        <f>SUM(B5:M5)</f>
        <v>179</v>
      </c>
      <c r="O5" s="635"/>
    </row>
    <row r="6" spans="1:15" x14ac:dyDescent="0.4">
      <c r="A6" s="516" t="s">
        <v>358</v>
      </c>
      <c r="B6" s="106"/>
      <c r="C6" s="106"/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106"/>
    </row>
  </sheetData>
  <mergeCells count="2">
    <mergeCell ref="A1:O1"/>
    <mergeCell ref="O4:O5"/>
  </mergeCells>
  <phoneticPr fontId="2"/>
  <pageMargins left="0.7" right="0.7" top="0.75" bottom="0.75" header="0.3" footer="0.3"/>
  <pageSetup paperSize="9" scale="89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N7"/>
  <sheetViews>
    <sheetView view="pageBreakPreview" zoomScaleNormal="106" zoomScaleSheetLayoutView="100" workbookViewId="0">
      <selection activeCell="B1" sqref="B1"/>
    </sheetView>
  </sheetViews>
  <sheetFormatPr defaultColWidth="7.25" defaultRowHeight="18" x14ac:dyDescent="0.4"/>
  <cols>
    <col min="1" max="12" width="7.375" style="40" bestFit="1" customWidth="1"/>
    <col min="13" max="13" width="8" style="40" bestFit="1" customWidth="1"/>
    <col min="14" max="14" width="7.375" style="40" bestFit="1" customWidth="1"/>
    <col min="15" max="16384" width="7.25" style="40"/>
  </cols>
  <sheetData>
    <row r="1" spans="1:14" ht="24" x14ac:dyDescent="0.4">
      <c r="A1" s="159" t="s">
        <v>375</v>
      </c>
      <c r="B1" s="159"/>
      <c r="C1" s="159"/>
      <c r="D1" s="159"/>
      <c r="E1" s="159"/>
      <c r="G1" s="116"/>
    </row>
    <row r="3" spans="1:14" ht="18.75" thickBot="1" x14ac:dyDescent="0.45">
      <c r="A3" s="116" t="s">
        <v>327</v>
      </c>
    </row>
    <row r="4" spans="1:14" ht="18.75" thickBot="1" x14ac:dyDescent="0.45">
      <c r="A4" s="118" t="s">
        <v>102</v>
      </c>
      <c r="B4" s="119" t="s">
        <v>101</v>
      </c>
      <c r="C4" s="119" t="s">
        <v>100</v>
      </c>
      <c r="D4" s="119" t="s">
        <v>99</v>
      </c>
      <c r="E4" s="119" t="s">
        <v>98</v>
      </c>
      <c r="F4" s="119" t="s">
        <v>97</v>
      </c>
      <c r="G4" s="119" t="s">
        <v>96</v>
      </c>
      <c r="H4" s="119" t="s">
        <v>95</v>
      </c>
      <c r="I4" s="119" t="s">
        <v>94</v>
      </c>
      <c r="J4" s="120" t="s">
        <v>93</v>
      </c>
      <c r="K4" s="119" t="s">
        <v>92</v>
      </c>
      <c r="L4" s="121" t="s">
        <v>91</v>
      </c>
      <c r="M4" s="122" t="s">
        <v>286</v>
      </c>
      <c r="N4" s="123" t="s">
        <v>211</v>
      </c>
    </row>
    <row r="5" spans="1:14" ht="18.75" thickBot="1" x14ac:dyDescent="0.45">
      <c r="A5" s="517">
        <v>12631</v>
      </c>
      <c r="B5" s="518">
        <v>14332</v>
      </c>
      <c r="C5" s="518">
        <v>14000</v>
      </c>
      <c r="D5" s="518">
        <v>15831</v>
      </c>
      <c r="E5" s="518">
        <v>14087</v>
      </c>
      <c r="F5" s="518">
        <v>12777</v>
      </c>
      <c r="G5" s="518">
        <v>12873</v>
      </c>
      <c r="H5" s="518">
        <v>13449</v>
      </c>
      <c r="I5" s="518">
        <v>12913</v>
      </c>
      <c r="J5" s="518">
        <v>13089</v>
      </c>
      <c r="K5" s="518">
        <v>13118</v>
      </c>
      <c r="L5" s="519">
        <v>14181</v>
      </c>
      <c r="M5" s="520">
        <v>163281</v>
      </c>
      <c r="N5" s="521">
        <v>551.625</v>
      </c>
    </row>
    <row r="7" spans="1:14" x14ac:dyDescent="0.4">
      <c r="A7" s="522"/>
      <c r="B7" s="522"/>
      <c r="C7" s="522"/>
      <c r="D7" s="522"/>
      <c r="E7" s="522"/>
      <c r="F7" s="522"/>
      <c r="G7" s="522"/>
      <c r="H7" s="522"/>
      <c r="I7" s="522"/>
      <c r="J7" s="522"/>
      <c r="K7" s="522"/>
      <c r="L7" s="522"/>
    </row>
  </sheetData>
  <phoneticPr fontId="2"/>
  <pageMargins left="0.7" right="0.7" top="0.75" bottom="0.75" header="0.3" footer="0.3"/>
  <pageSetup paperSize="9" scale="77" fitToHeight="0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O26"/>
  <sheetViews>
    <sheetView view="pageBreakPreview" zoomScale="130" zoomScaleNormal="106" zoomScaleSheetLayoutView="130" workbookViewId="0">
      <selection activeCell="F1" sqref="F1"/>
    </sheetView>
  </sheetViews>
  <sheetFormatPr defaultColWidth="24.5" defaultRowHeight="18" x14ac:dyDescent="0.4"/>
  <cols>
    <col min="1" max="1" width="7.5" style="158" bestFit="1" customWidth="1"/>
    <col min="2" max="2" width="16.125" style="158" bestFit="1" customWidth="1"/>
    <col min="3" max="12" width="6.125" style="158" bestFit="1" customWidth="1"/>
    <col min="13" max="13" width="6.875" style="158" bestFit="1" customWidth="1"/>
    <col min="14" max="14" width="6.125" style="158" bestFit="1" customWidth="1"/>
    <col min="15" max="15" width="7.125" style="158" bestFit="1" customWidth="1"/>
    <col min="16" max="16384" width="24.5" style="158"/>
  </cols>
  <sheetData>
    <row r="1" spans="1:15" ht="24" x14ac:dyDescent="0.4">
      <c r="A1" s="561" t="s">
        <v>376</v>
      </c>
      <c r="B1" s="561"/>
      <c r="C1" s="561"/>
      <c r="D1" s="561"/>
      <c r="E1" s="561"/>
    </row>
    <row r="2" spans="1:15" ht="18.75" thickBot="1" x14ac:dyDescent="0.45">
      <c r="A2" s="91"/>
    </row>
    <row r="3" spans="1:15" ht="18.75" thickBot="1" x14ac:dyDescent="0.45">
      <c r="A3" s="536"/>
      <c r="B3" s="537"/>
      <c r="C3" s="148" t="s">
        <v>102</v>
      </c>
      <c r="D3" s="148" t="s">
        <v>101</v>
      </c>
      <c r="E3" s="148" t="s">
        <v>100</v>
      </c>
      <c r="F3" s="148" t="s">
        <v>99</v>
      </c>
      <c r="G3" s="148" t="s">
        <v>98</v>
      </c>
      <c r="H3" s="148" t="s">
        <v>97</v>
      </c>
      <c r="I3" s="148" t="s">
        <v>96</v>
      </c>
      <c r="J3" s="148" t="s">
        <v>95</v>
      </c>
      <c r="K3" s="148" t="s">
        <v>94</v>
      </c>
      <c r="L3" s="148" t="s">
        <v>93</v>
      </c>
      <c r="M3" s="148" t="s">
        <v>92</v>
      </c>
      <c r="N3" s="148" t="s">
        <v>91</v>
      </c>
      <c r="O3" s="148" t="s">
        <v>52</v>
      </c>
    </row>
    <row r="4" spans="1:15" ht="18.75" thickBot="1" x14ac:dyDescent="0.45">
      <c r="A4" s="545" t="s">
        <v>28</v>
      </c>
      <c r="B4" s="523" t="s">
        <v>281</v>
      </c>
      <c r="C4" s="524">
        <v>1</v>
      </c>
      <c r="D4" s="525">
        <v>0</v>
      </c>
      <c r="E4" s="525">
        <v>0</v>
      </c>
      <c r="F4" s="525">
        <v>0</v>
      </c>
      <c r="G4" s="525">
        <v>0</v>
      </c>
      <c r="H4" s="525">
        <v>0</v>
      </c>
      <c r="I4" s="525">
        <v>0</v>
      </c>
      <c r="J4" s="525">
        <v>0</v>
      </c>
      <c r="K4" s="525">
        <v>0</v>
      </c>
      <c r="L4" s="525">
        <v>0</v>
      </c>
      <c r="M4" s="525">
        <v>1</v>
      </c>
      <c r="N4" s="525">
        <v>1</v>
      </c>
      <c r="O4" s="525">
        <f>SUM(C4:N4)</f>
        <v>3</v>
      </c>
    </row>
    <row r="5" spans="1:15" ht="18.75" thickBot="1" x14ac:dyDescent="0.45">
      <c r="A5" s="546"/>
      <c r="B5" s="523" t="s">
        <v>280</v>
      </c>
      <c r="C5" s="526">
        <v>7</v>
      </c>
      <c r="D5" s="527">
        <v>2</v>
      </c>
      <c r="E5" s="527">
        <v>0</v>
      </c>
      <c r="F5" s="527">
        <v>0</v>
      </c>
      <c r="G5" s="527">
        <v>0</v>
      </c>
      <c r="H5" s="527">
        <v>0</v>
      </c>
      <c r="I5" s="527">
        <v>0</v>
      </c>
      <c r="J5" s="527">
        <v>0</v>
      </c>
      <c r="K5" s="527">
        <v>0</v>
      </c>
      <c r="L5" s="527">
        <v>0</v>
      </c>
      <c r="M5" s="527">
        <v>13</v>
      </c>
      <c r="N5" s="527">
        <v>6</v>
      </c>
      <c r="O5" s="525">
        <f t="shared" ref="O5:O14" si="0">SUM(C5:N5)</f>
        <v>28</v>
      </c>
    </row>
    <row r="6" spans="1:15" ht="18.75" thickBot="1" x14ac:dyDescent="0.45">
      <c r="A6" s="546"/>
      <c r="B6" s="523" t="s">
        <v>32</v>
      </c>
      <c r="C6" s="526">
        <v>1</v>
      </c>
      <c r="D6" s="527">
        <v>0</v>
      </c>
      <c r="E6" s="527">
        <v>0</v>
      </c>
      <c r="F6" s="527">
        <v>0</v>
      </c>
      <c r="G6" s="527">
        <v>0</v>
      </c>
      <c r="H6" s="527">
        <v>0</v>
      </c>
      <c r="I6" s="527">
        <v>0</v>
      </c>
      <c r="J6" s="527">
        <v>0</v>
      </c>
      <c r="K6" s="527">
        <v>0</v>
      </c>
      <c r="L6" s="527">
        <v>0</v>
      </c>
      <c r="M6" s="527">
        <v>0</v>
      </c>
      <c r="N6" s="527">
        <v>2</v>
      </c>
      <c r="O6" s="525">
        <f t="shared" si="0"/>
        <v>3</v>
      </c>
    </row>
    <row r="7" spans="1:15" ht="18.75" thickBot="1" x14ac:dyDescent="0.45">
      <c r="A7" s="546"/>
      <c r="B7" s="523" t="s">
        <v>276</v>
      </c>
      <c r="C7" s="526">
        <v>9</v>
      </c>
      <c r="D7" s="527">
        <v>2</v>
      </c>
      <c r="E7" s="527">
        <v>0</v>
      </c>
      <c r="F7" s="527">
        <v>0</v>
      </c>
      <c r="G7" s="527">
        <v>0</v>
      </c>
      <c r="H7" s="527">
        <v>0</v>
      </c>
      <c r="I7" s="527">
        <v>0</v>
      </c>
      <c r="J7" s="527">
        <v>0</v>
      </c>
      <c r="K7" s="527">
        <v>0</v>
      </c>
      <c r="L7" s="527">
        <v>0</v>
      </c>
      <c r="M7" s="527">
        <v>14</v>
      </c>
      <c r="N7" s="527">
        <v>9</v>
      </c>
      <c r="O7" s="525">
        <f t="shared" si="0"/>
        <v>34</v>
      </c>
    </row>
    <row r="8" spans="1:15" ht="18.75" thickBot="1" x14ac:dyDescent="0.45">
      <c r="A8" s="547"/>
      <c r="B8" s="523" t="s">
        <v>275</v>
      </c>
      <c r="C8" s="526">
        <v>1450</v>
      </c>
      <c r="D8" s="527">
        <v>448</v>
      </c>
      <c r="E8" s="527">
        <v>0</v>
      </c>
      <c r="F8" s="527">
        <v>0</v>
      </c>
      <c r="G8" s="527">
        <v>0</v>
      </c>
      <c r="H8" s="527">
        <v>0</v>
      </c>
      <c r="I8" s="527">
        <v>0</v>
      </c>
      <c r="J8" s="527">
        <v>0</v>
      </c>
      <c r="K8" s="527">
        <v>0</v>
      </c>
      <c r="L8" s="527">
        <v>0</v>
      </c>
      <c r="M8" s="527">
        <v>2711</v>
      </c>
      <c r="N8" s="527">
        <v>2320</v>
      </c>
      <c r="O8" s="525">
        <f t="shared" si="0"/>
        <v>6929</v>
      </c>
    </row>
    <row r="9" spans="1:15" ht="18.75" thickBot="1" x14ac:dyDescent="0.45">
      <c r="A9" s="545" t="s">
        <v>279</v>
      </c>
      <c r="B9" s="523" t="s">
        <v>278</v>
      </c>
      <c r="C9" s="526">
        <v>6</v>
      </c>
      <c r="D9" s="527">
        <v>4</v>
      </c>
      <c r="E9" s="527">
        <v>4</v>
      </c>
      <c r="F9" s="527">
        <v>6</v>
      </c>
      <c r="G9" s="527">
        <v>2</v>
      </c>
      <c r="H9" s="527">
        <v>6</v>
      </c>
      <c r="I9" s="527">
        <v>6</v>
      </c>
      <c r="J9" s="527">
        <v>10</v>
      </c>
      <c r="K9" s="527">
        <v>5</v>
      </c>
      <c r="L9" s="527">
        <v>7</v>
      </c>
      <c r="M9" s="527">
        <v>4</v>
      </c>
      <c r="N9" s="527">
        <v>3</v>
      </c>
      <c r="O9" s="525">
        <f>SUM(C9:N9)</f>
        <v>63</v>
      </c>
    </row>
    <row r="10" spans="1:15" ht="18.75" thickBot="1" x14ac:dyDescent="0.45">
      <c r="A10" s="546"/>
      <c r="B10" s="523" t="s">
        <v>277</v>
      </c>
      <c r="C10" s="526">
        <v>2</v>
      </c>
      <c r="D10" s="527">
        <v>0</v>
      </c>
      <c r="E10" s="527">
        <v>2</v>
      </c>
      <c r="F10" s="527">
        <v>2</v>
      </c>
      <c r="G10" s="527">
        <v>1</v>
      </c>
      <c r="H10" s="527">
        <v>1</v>
      </c>
      <c r="I10" s="527">
        <v>1</v>
      </c>
      <c r="J10" s="527">
        <v>2</v>
      </c>
      <c r="K10" s="527">
        <v>1</v>
      </c>
      <c r="L10" s="527">
        <v>0</v>
      </c>
      <c r="M10" s="527">
        <v>1</v>
      </c>
      <c r="N10" s="527">
        <v>2</v>
      </c>
      <c r="O10" s="525">
        <f t="shared" si="0"/>
        <v>15</v>
      </c>
    </row>
    <row r="11" spans="1:15" ht="18.75" thickBot="1" x14ac:dyDescent="0.45">
      <c r="A11" s="546"/>
      <c r="B11" s="523" t="s">
        <v>32</v>
      </c>
      <c r="C11" s="526">
        <v>17</v>
      </c>
      <c r="D11" s="527">
        <v>11</v>
      </c>
      <c r="E11" s="527">
        <v>16</v>
      </c>
      <c r="F11" s="527">
        <v>19</v>
      </c>
      <c r="G11" s="527">
        <v>12</v>
      </c>
      <c r="H11" s="527">
        <v>23</v>
      </c>
      <c r="I11" s="527">
        <v>15</v>
      </c>
      <c r="J11" s="527">
        <v>13</v>
      </c>
      <c r="K11" s="527">
        <v>4</v>
      </c>
      <c r="L11" s="527">
        <v>28</v>
      </c>
      <c r="M11" s="527">
        <v>33</v>
      </c>
      <c r="N11" s="527">
        <v>36</v>
      </c>
      <c r="O11" s="525">
        <f t="shared" si="0"/>
        <v>227</v>
      </c>
    </row>
    <row r="12" spans="1:15" ht="18.75" thickBot="1" x14ac:dyDescent="0.45">
      <c r="A12" s="546"/>
      <c r="B12" s="523" t="s">
        <v>276</v>
      </c>
      <c r="C12" s="526">
        <v>25</v>
      </c>
      <c r="D12" s="527">
        <v>15</v>
      </c>
      <c r="E12" s="527">
        <v>22</v>
      </c>
      <c r="F12" s="527">
        <v>27</v>
      </c>
      <c r="G12" s="527">
        <v>15</v>
      </c>
      <c r="H12" s="527">
        <v>30</v>
      </c>
      <c r="I12" s="527">
        <v>22</v>
      </c>
      <c r="J12" s="527">
        <v>25</v>
      </c>
      <c r="K12" s="527">
        <v>10</v>
      </c>
      <c r="L12" s="527">
        <v>35</v>
      </c>
      <c r="M12" s="527">
        <v>38</v>
      </c>
      <c r="N12" s="527">
        <v>41</v>
      </c>
      <c r="O12" s="525">
        <f t="shared" si="0"/>
        <v>305</v>
      </c>
    </row>
    <row r="13" spans="1:15" ht="18.75" thickBot="1" x14ac:dyDescent="0.45">
      <c r="A13" s="547"/>
      <c r="B13" s="523" t="s">
        <v>275</v>
      </c>
      <c r="C13" s="526">
        <v>573</v>
      </c>
      <c r="D13" s="527">
        <v>527</v>
      </c>
      <c r="E13" s="527">
        <v>772</v>
      </c>
      <c r="F13" s="527">
        <v>821</v>
      </c>
      <c r="G13" s="527">
        <v>534</v>
      </c>
      <c r="H13" s="527">
        <v>1736</v>
      </c>
      <c r="I13" s="527">
        <v>887</v>
      </c>
      <c r="J13" s="527">
        <v>712</v>
      </c>
      <c r="K13" s="527">
        <v>491</v>
      </c>
      <c r="L13" s="527">
        <v>1748</v>
      </c>
      <c r="M13" s="527">
        <v>1538</v>
      </c>
      <c r="N13" s="527">
        <v>1249</v>
      </c>
      <c r="O13" s="525">
        <f t="shared" si="0"/>
        <v>11588</v>
      </c>
    </row>
    <row r="14" spans="1:15" ht="18.75" thickBot="1" x14ac:dyDescent="0.45">
      <c r="A14" s="536" t="s">
        <v>274</v>
      </c>
      <c r="B14" s="537"/>
      <c r="C14" s="526">
        <f>SUM(C8,C13)</f>
        <v>2023</v>
      </c>
      <c r="D14" s="526">
        <f>SUM(D8,D13)</f>
        <v>975</v>
      </c>
      <c r="E14" s="526">
        <f t="shared" ref="E14:N14" si="1">SUM(E8,E13)</f>
        <v>772</v>
      </c>
      <c r="F14" s="526">
        <f t="shared" si="1"/>
        <v>821</v>
      </c>
      <c r="G14" s="526">
        <f t="shared" si="1"/>
        <v>534</v>
      </c>
      <c r="H14" s="526">
        <f t="shared" si="1"/>
        <v>1736</v>
      </c>
      <c r="I14" s="526">
        <f t="shared" si="1"/>
        <v>887</v>
      </c>
      <c r="J14" s="526">
        <f t="shared" si="1"/>
        <v>712</v>
      </c>
      <c r="K14" s="526">
        <f t="shared" si="1"/>
        <v>491</v>
      </c>
      <c r="L14" s="526">
        <f t="shared" si="1"/>
        <v>1748</v>
      </c>
      <c r="M14" s="526">
        <f t="shared" si="1"/>
        <v>4249</v>
      </c>
      <c r="N14" s="526">
        <f t="shared" si="1"/>
        <v>3569</v>
      </c>
      <c r="O14" s="525">
        <f t="shared" si="0"/>
        <v>18517</v>
      </c>
    </row>
    <row r="20" spans="3:15" x14ac:dyDescent="0.4">
      <c r="C20" s="94"/>
      <c r="D20" s="94"/>
      <c r="E20" s="94"/>
      <c r="F20" s="94"/>
      <c r="G20" s="94"/>
      <c r="H20" s="94"/>
      <c r="I20" s="94"/>
      <c r="J20" s="94"/>
      <c r="K20" s="94"/>
      <c r="L20" s="94"/>
      <c r="M20" s="94"/>
      <c r="N20" s="94"/>
      <c r="O20" s="94"/>
    </row>
    <row r="25" spans="3:15" x14ac:dyDescent="0.4">
      <c r="D25" s="94"/>
      <c r="E25" s="94"/>
      <c r="F25" s="94"/>
      <c r="G25" s="94"/>
      <c r="I25" s="94"/>
      <c r="J25" s="94"/>
      <c r="K25" s="94"/>
      <c r="M25" s="94"/>
      <c r="N25" s="94"/>
      <c r="O25" s="94"/>
    </row>
    <row r="26" spans="3:15" x14ac:dyDescent="0.4">
      <c r="C26" s="94"/>
      <c r="D26" s="94"/>
      <c r="E26" s="94"/>
      <c r="F26" s="94"/>
      <c r="G26" s="94"/>
      <c r="H26" s="94"/>
      <c r="I26" s="94"/>
      <c r="J26" s="94"/>
      <c r="K26" s="94"/>
      <c r="L26" s="94"/>
      <c r="M26" s="94"/>
      <c r="N26" s="94"/>
      <c r="O26" s="94"/>
    </row>
  </sheetData>
  <mergeCells count="5">
    <mergeCell ref="A1:E1"/>
    <mergeCell ref="A3:B3"/>
    <mergeCell ref="A4:A8"/>
    <mergeCell ref="A9:A13"/>
    <mergeCell ref="A14:B14"/>
  </mergeCells>
  <phoneticPr fontId="2"/>
  <pageMargins left="0.7" right="0.7" top="0.75" bottom="0.75" header="0.3" footer="0.3"/>
  <pageSetup paperSize="9" scale="76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D24"/>
  <sheetViews>
    <sheetView view="pageBreakPreview" zoomScale="115" zoomScaleNormal="100" zoomScaleSheetLayoutView="115" workbookViewId="0">
      <selection activeCell="I7" sqref="I7"/>
    </sheetView>
  </sheetViews>
  <sheetFormatPr defaultRowHeight="18" x14ac:dyDescent="0.4"/>
  <cols>
    <col min="1" max="1" width="9" style="158"/>
    <col min="2" max="3" width="8.75" style="158" bestFit="1" customWidth="1"/>
    <col min="4" max="4" width="7" style="158" bestFit="1" customWidth="1"/>
    <col min="5" max="16384" width="9" style="158"/>
  </cols>
  <sheetData>
    <row r="1" spans="1:4" ht="24" x14ac:dyDescent="0.4">
      <c r="A1" s="156" t="s">
        <v>350</v>
      </c>
    </row>
    <row r="2" spans="1:4" ht="13.5" customHeight="1" x14ac:dyDescent="0.4">
      <c r="A2" s="156"/>
    </row>
    <row r="3" spans="1:4" ht="18.75" thickBot="1" x14ac:dyDescent="0.45">
      <c r="D3" s="66" t="s">
        <v>332</v>
      </c>
    </row>
    <row r="4" spans="1:4" ht="18.75" thickBot="1" x14ac:dyDescent="0.45">
      <c r="A4" s="72"/>
      <c r="B4" s="151" t="s">
        <v>311</v>
      </c>
      <c r="C4" s="68" t="s">
        <v>312</v>
      </c>
      <c r="D4" s="50" t="s">
        <v>313</v>
      </c>
    </row>
    <row r="5" spans="1:4" x14ac:dyDescent="0.4">
      <c r="A5" s="160" t="s">
        <v>73</v>
      </c>
      <c r="B5" s="178">
        <v>24168</v>
      </c>
      <c r="C5" s="180">
        <v>767</v>
      </c>
      <c r="D5" s="204">
        <f>SUM(B5:C5)</f>
        <v>24935</v>
      </c>
    </row>
    <row r="6" spans="1:4" ht="18.75" thickBot="1" x14ac:dyDescent="0.45">
      <c r="A6" s="162" t="s">
        <v>72</v>
      </c>
      <c r="B6" s="205">
        <v>3360</v>
      </c>
      <c r="C6" s="206">
        <v>376</v>
      </c>
      <c r="D6" s="207">
        <f>SUM(B6:C6)</f>
        <v>3736</v>
      </c>
    </row>
    <row r="7" spans="1:4" ht="18.75" thickBot="1" x14ac:dyDescent="0.45">
      <c r="A7" s="147" t="s">
        <v>52</v>
      </c>
      <c r="B7" s="193">
        <f>SUM(B5:B6)</f>
        <v>27528</v>
      </c>
      <c r="C7" s="195">
        <f>SUM(C5:C6)</f>
        <v>1143</v>
      </c>
      <c r="D7" s="208">
        <f>SUM(D5:D6)</f>
        <v>28671</v>
      </c>
    </row>
    <row r="24" spans="1:4" x14ac:dyDescent="0.4">
      <c r="A24" s="34"/>
      <c r="B24" s="34"/>
      <c r="C24" s="34"/>
      <c r="D24" s="34"/>
    </row>
  </sheetData>
  <phoneticPr fontId="2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D24"/>
  <sheetViews>
    <sheetView view="pageBreakPreview" zoomScale="130" zoomScaleNormal="100" zoomScaleSheetLayoutView="130" workbookViewId="0">
      <selection activeCell="J5" sqref="J5"/>
    </sheetView>
  </sheetViews>
  <sheetFormatPr defaultRowHeight="18" x14ac:dyDescent="0.4"/>
  <cols>
    <col min="1" max="1" width="9" style="158"/>
    <col min="2" max="2" width="11" style="158" customWidth="1"/>
    <col min="3" max="3" width="8.75" style="158" bestFit="1" customWidth="1"/>
    <col min="4" max="4" width="7" style="158" bestFit="1" customWidth="1"/>
    <col min="5" max="16384" width="9" style="158"/>
  </cols>
  <sheetData>
    <row r="1" spans="1:4" ht="24" x14ac:dyDescent="0.4">
      <c r="A1" s="156" t="s">
        <v>351</v>
      </c>
    </row>
    <row r="2" spans="1:4" ht="13.5" customHeight="1" x14ac:dyDescent="0.4">
      <c r="A2" s="156"/>
    </row>
    <row r="3" spans="1:4" ht="18.75" thickBot="1" x14ac:dyDescent="0.45">
      <c r="C3" s="66" t="s">
        <v>332</v>
      </c>
      <c r="D3" s="66"/>
    </row>
    <row r="4" spans="1:4" x14ac:dyDescent="0.4">
      <c r="A4" s="160" t="s">
        <v>77</v>
      </c>
      <c r="B4" s="178">
        <v>18537</v>
      </c>
      <c r="C4" s="209">
        <f>B4/SUM($B$4:$B$6)</f>
        <v>0.64654180182065502</v>
      </c>
    </row>
    <row r="5" spans="1:4" x14ac:dyDescent="0.4">
      <c r="A5" s="161" t="s">
        <v>76</v>
      </c>
      <c r="B5" s="183">
        <v>7977</v>
      </c>
      <c r="C5" s="210">
        <f>B5/SUM($B$4:$B$6)</f>
        <v>0.27822538453489587</v>
      </c>
    </row>
    <row r="6" spans="1:4" ht="18.75" thickBot="1" x14ac:dyDescent="0.45">
      <c r="A6" s="73" t="s">
        <v>75</v>
      </c>
      <c r="B6" s="193">
        <v>2157</v>
      </c>
      <c r="C6" s="211">
        <f>B6/SUM($B$4:$B$6)</f>
        <v>7.5232813644449101E-2</v>
      </c>
    </row>
    <row r="7" spans="1:4" ht="18.75" thickBot="1" x14ac:dyDescent="0.45">
      <c r="A7" s="147" t="s">
        <v>22</v>
      </c>
      <c r="B7" s="193">
        <f>SUM(B4:B6)</f>
        <v>28671</v>
      </c>
      <c r="C7" s="212">
        <f>B7/SUM($B$4:$B$6)</f>
        <v>1</v>
      </c>
    </row>
    <row r="8" spans="1:4" x14ac:dyDescent="0.4">
      <c r="A8" s="213" t="s">
        <v>74</v>
      </c>
    </row>
    <row r="24" spans="1:4" x14ac:dyDescent="0.4">
      <c r="A24" s="34"/>
      <c r="B24" s="34"/>
      <c r="C24" s="34"/>
      <c r="D24" s="34"/>
    </row>
  </sheetData>
  <phoneticPr fontId="2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D13"/>
  <sheetViews>
    <sheetView view="pageBreakPreview" zoomScaleNormal="100" zoomScaleSheetLayoutView="100" workbookViewId="0">
      <selection activeCell="H3" sqref="H3"/>
    </sheetView>
  </sheetViews>
  <sheetFormatPr defaultRowHeight="18" x14ac:dyDescent="0.4"/>
  <cols>
    <col min="1" max="1" width="13.875" style="158" bestFit="1" customWidth="1"/>
    <col min="2" max="2" width="20.5" style="158" bestFit="1" customWidth="1"/>
    <col min="3" max="3" width="11.125" style="158" customWidth="1"/>
    <col min="4" max="4" width="9.5" style="158" bestFit="1" customWidth="1"/>
    <col min="5" max="16384" width="9" style="158"/>
  </cols>
  <sheetData>
    <row r="1" spans="1:4" ht="24" x14ac:dyDescent="0.4">
      <c r="A1" s="551" t="s">
        <v>296</v>
      </c>
      <c r="B1" s="551"/>
      <c r="C1" s="214"/>
      <c r="D1" s="214"/>
    </row>
    <row r="2" spans="1:4" ht="24.75" thickBot="1" x14ac:dyDescent="0.45">
      <c r="A2" s="74"/>
      <c r="B2" s="74" t="s">
        <v>342</v>
      </c>
      <c r="C2" s="74"/>
      <c r="D2" s="137" t="s">
        <v>332</v>
      </c>
    </row>
    <row r="3" spans="1:4" ht="36.75" thickBot="1" x14ac:dyDescent="0.45">
      <c r="A3" s="552"/>
      <c r="B3" s="553"/>
      <c r="C3" s="149" t="s">
        <v>360</v>
      </c>
      <c r="D3" s="149" t="s">
        <v>86</v>
      </c>
    </row>
    <row r="4" spans="1:4" x14ac:dyDescent="0.4">
      <c r="A4" s="554" t="s">
        <v>85</v>
      </c>
      <c r="B4" s="75" t="s">
        <v>297</v>
      </c>
      <c r="C4" s="215">
        <v>0</v>
      </c>
      <c r="D4" s="216">
        <v>712</v>
      </c>
    </row>
    <row r="5" spans="1:4" x14ac:dyDescent="0.4">
      <c r="A5" s="555"/>
      <c r="B5" s="76" t="s">
        <v>84</v>
      </c>
      <c r="C5" s="217">
        <v>31</v>
      </c>
      <c r="D5" s="218">
        <v>3298</v>
      </c>
    </row>
    <row r="6" spans="1:4" x14ac:dyDescent="0.4">
      <c r="A6" s="556" t="s">
        <v>83</v>
      </c>
      <c r="B6" s="76" t="s">
        <v>298</v>
      </c>
      <c r="C6" s="217">
        <v>0</v>
      </c>
      <c r="D6" s="219">
        <v>683</v>
      </c>
    </row>
    <row r="7" spans="1:4" x14ac:dyDescent="0.4">
      <c r="A7" s="555"/>
      <c r="B7" s="76" t="s">
        <v>82</v>
      </c>
      <c r="C7" s="217">
        <v>15</v>
      </c>
      <c r="D7" s="218">
        <v>14951</v>
      </c>
    </row>
    <row r="8" spans="1:4" x14ac:dyDescent="0.4">
      <c r="A8" s="556" t="s">
        <v>299</v>
      </c>
      <c r="B8" s="76" t="s">
        <v>300</v>
      </c>
      <c r="C8" s="217">
        <v>0</v>
      </c>
      <c r="D8" s="219">
        <v>96</v>
      </c>
    </row>
    <row r="9" spans="1:4" x14ac:dyDescent="0.4">
      <c r="A9" s="557"/>
      <c r="B9" s="76" t="s">
        <v>81</v>
      </c>
      <c r="C9" s="217">
        <v>105</v>
      </c>
      <c r="D9" s="218">
        <v>4434</v>
      </c>
    </row>
    <row r="10" spans="1:4" x14ac:dyDescent="0.4">
      <c r="A10" s="555"/>
      <c r="B10" s="76" t="s">
        <v>80</v>
      </c>
      <c r="C10" s="217">
        <v>10</v>
      </c>
      <c r="D10" s="218">
        <v>1865</v>
      </c>
    </row>
    <row r="11" spans="1:4" x14ac:dyDescent="0.4">
      <c r="A11" s="556" t="s">
        <v>79</v>
      </c>
      <c r="B11" s="76" t="s">
        <v>301</v>
      </c>
      <c r="C11" s="217">
        <v>84</v>
      </c>
      <c r="D11" s="218">
        <v>14918</v>
      </c>
    </row>
    <row r="12" spans="1:4" ht="18.75" thickBot="1" x14ac:dyDescent="0.45">
      <c r="A12" s="558"/>
      <c r="B12" s="77" t="s">
        <v>78</v>
      </c>
      <c r="C12" s="220">
        <v>0</v>
      </c>
      <c r="D12" s="221">
        <v>53</v>
      </c>
    </row>
    <row r="13" spans="1:4" ht="18.75" thickBot="1" x14ac:dyDescent="0.45">
      <c r="A13" s="536" t="s">
        <v>52</v>
      </c>
      <c r="B13" s="537"/>
      <c r="C13" s="222">
        <f>SUM(C4:C12)</f>
        <v>245</v>
      </c>
      <c r="D13" s="223">
        <f>SUM(D4:D12)</f>
        <v>41010</v>
      </c>
    </row>
  </sheetData>
  <mergeCells count="7">
    <mergeCell ref="A13:B13"/>
    <mergeCell ref="A1:B1"/>
    <mergeCell ref="A3:B3"/>
    <mergeCell ref="A4:A5"/>
    <mergeCell ref="A6:A7"/>
    <mergeCell ref="A8:A10"/>
    <mergeCell ref="A11:A12"/>
  </mergeCells>
  <phoneticPr fontId="2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N10"/>
  <sheetViews>
    <sheetView view="pageBreakPreview" zoomScaleNormal="100" zoomScaleSheetLayoutView="100" workbookViewId="0">
      <selection activeCell="I13" sqref="I12:I13"/>
    </sheetView>
  </sheetViews>
  <sheetFormatPr defaultRowHeight="18" x14ac:dyDescent="0.4"/>
  <cols>
    <col min="1" max="1" width="20.5" style="158" bestFit="1" customWidth="1"/>
    <col min="2" max="13" width="6.625" style="158" bestFit="1" customWidth="1"/>
    <col min="14" max="14" width="7.625" style="158" bestFit="1" customWidth="1"/>
    <col min="15" max="16384" width="9" style="158"/>
  </cols>
  <sheetData>
    <row r="1" spans="1:14" ht="24" x14ac:dyDescent="0.4">
      <c r="A1" s="542" t="s">
        <v>302</v>
      </c>
      <c r="B1" s="542"/>
      <c r="C1" s="542"/>
      <c r="D1" s="542"/>
      <c r="E1" s="542"/>
      <c r="F1" s="542"/>
      <c r="G1" s="542"/>
      <c r="H1" s="542"/>
      <c r="I1" s="542"/>
      <c r="J1" s="542"/>
      <c r="K1" s="542"/>
      <c r="L1" s="542"/>
      <c r="M1" s="542"/>
      <c r="N1" s="542"/>
    </row>
    <row r="2" spans="1:14" ht="18.75" thickBot="1" x14ac:dyDescent="0.45"/>
    <row r="3" spans="1:14" ht="18.75" thickBot="1" x14ac:dyDescent="0.45">
      <c r="A3" s="41"/>
      <c r="B3" s="59" t="s">
        <v>102</v>
      </c>
      <c r="C3" s="85" t="s">
        <v>101</v>
      </c>
      <c r="D3" s="85" t="s">
        <v>100</v>
      </c>
      <c r="E3" s="85" t="s">
        <v>99</v>
      </c>
      <c r="F3" s="85" t="s">
        <v>98</v>
      </c>
      <c r="G3" s="85" t="s">
        <v>97</v>
      </c>
      <c r="H3" s="85" t="s">
        <v>96</v>
      </c>
      <c r="I3" s="85" t="s">
        <v>95</v>
      </c>
      <c r="J3" s="85" t="s">
        <v>94</v>
      </c>
      <c r="K3" s="85" t="s">
        <v>93</v>
      </c>
      <c r="L3" s="85" t="s">
        <v>92</v>
      </c>
      <c r="M3" s="56" t="s">
        <v>91</v>
      </c>
      <c r="N3" s="148" t="s">
        <v>9</v>
      </c>
    </row>
    <row r="4" spans="1:14" ht="18.75" thickBot="1" x14ac:dyDescent="0.45">
      <c r="A4" s="224" t="s">
        <v>90</v>
      </c>
      <c r="B4" s="225">
        <v>4530</v>
      </c>
      <c r="C4" s="15">
        <v>4763</v>
      </c>
      <c r="D4" s="15">
        <v>5103</v>
      </c>
      <c r="E4" s="15">
        <v>4726</v>
      </c>
      <c r="F4" s="15">
        <v>5628</v>
      </c>
      <c r="G4" s="15">
        <v>4366</v>
      </c>
      <c r="H4" s="15">
        <v>4804</v>
      </c>
      <c r="I4" s="15">
        <v>5554</v>
      </c>
      <c r="J4" s="15">
        <v>3854</v>
      </c>
      <c r="K4" s="15">
        <v>5249</v>
      </c>
      <c r="L4" s="15">
        <v>4710</v>
      </c>
      <c r="M4" s="62">
        <v>5147</v>
      </c>
      <c r="N4" s="166">
        <v>58434</v>
      </c>
    </row>
    <row r="5" spans="1:14" ht="18.75" thickBot="1" x14ac:dyDescent="0.45">
      <c r="A5" s="224" t="s">
        <v>89</v>
      </c>
      <c r="B5" s="170">
        <v>48</v>
      </c>
      <c r="C5" s="226">
        <v>49</v>
      </c>
      <c r="D5" s="226">
        <v>74</v>
      </c>
      <c r="E5" s="226">
        <v>42</v>
      </c>
      <c r="F5" s="226">
        <v>56</v>
      </c>
      <c r="G5" s="226">
        <v>71</v>
      </c>
      <c r="H5" s="226">
        <v>85</v>
      </c>
      <c r="I5" s="226">
        <v>77</v>
      </c>
      <c r="J5" s="226">
        <v>40</v>
      </c>
      <c r="K5" s="226">
        <v>66</v>
      </c>
      <c r="L5" s="226">
        <v>68</v>
      </c>
      <c r="M5" s="227">
        <v>42</v>
      </c>
      <c r="N5" s="166">
        <v>718</v>
      </c>
    </row>
    <row r="6" spans="1:14" ht="18.75" thickBot="1" x14ac:dyDescent="0.45">
      <c r="A6" s="224" t="s">
        <v>88</v>
      </c>
      <c r="B6" s="170">
        <v>45</v>
      </c>
      <c r="C6" s="15">
        <v>68</v>
      </c>
      <c r="D6" s="226">
        <v>112</v>
      </c>
      <c r="E6" s="226">
        <v>60</v>
      </c>
      <c r="F6" s="226">
        <v>59</v>
      </c>
      <c r="G6" s="226">
        <v>65</v>
      </c>
      <c r="H6" s="226">
        <v>110</v>
      </c>
      <c r="I6" s="226">
        <v>80</v>
      </c>
      <c r="J6" s="226">
        <v>80</v>
      </c>
      <c r="K6" s="226">
        <v>51</v>
      </c>
      <c r="L6" s="226">
        <v>55</v>
      </c>
      <c r="M6" s="227">
        <v>32</v>
      </c>
      <c r="N6" s="166">
        <v>817</v>
      </c>
    </row>
    <row r="7" spans="1:14" ht="18.75" thickBot="1" x14ac:dyDescent="0.45">
      <c r="A7" s="224" t="s">
        <v>87</v>
      </c>
      <c r="B7" s="170">
        <v>113</v>
      </c>
      <c r="C7" s="226">
        <v>100</v>
      </c>
      <c r="D7" s="226">
        <v>90</v>
      </c>
      <c r="E7" s="226">
        <v>182</v>
      </c>
      <c r="F7" s="226">
        <v>90</v>
      </c>
      <c r="G7" s="226">
        <v>100</v>
      </c>
      <c r="H7" s="226">
        <v>113</v>
      </c>
      <c r="I7" s="226">
        <v>121</v>
      </c>
      <c r="J7" s="226">
        <v>81</v>
      </c>
      <c r="K7" s="226">
        <v>157</v>
      </c>
      <c r="L7" s="226">
        <v>102</v>
      </c>
      <c r="M7" s="227">
        <v>139</v>
      </c>
      <c r="N7" s="166">
        <v>1388</v>
      </c>
    </row>
    <row r="8" spans="1:14" ht="19.5" thickBot="1" x14ac:dyDescent="0.45">
      <c r="A8" s="228" t="s">
        <v>22</v>
      </c>
      <c r="B8" s="229">
        <v>4736</v>
      </c>
      <c r="C8" s="230">
        <v>4980</v>
      </c>
      <c r="D8" s="230">
        <v>5379</v>
      </c>
      <c r="E8" s="230">
        <v>5010</v>
      </c>
      <c r="F8" s="230">
        <v>5833</v>
      </c>
      <c r="G8" s="230">
        <v>4602</v>
      </c>
      <c r="H8" s="230">
        <v>5112</v>
      </c>
      <c r="I8" s="230">
        <v>5832</v>
      </c>
      <c r="J8" s="230">
        <v>4055</v>
      </c>
      <c r="K8" s="230">
        <v>5523</v>
      </c>
      <c r="L8" s="230">
        <v>4935</v>
      </c>
      <c r="M8" s="231">
        <v>5360</v>
      </c>
      <c r="N8" s="232">
        <v>61357</v>
      </c>
    </row>
    <row r="9" spans="1:14" x14ac:dyDescent="0.4">
      <c r="A9" s="233"/>
      <c r="B9" s="233"/>
      <c r="C9" s="233"/>
      <c r="D9" s="233"/>
      <c r="E9" s="233"/>
      <c r="F9" s="233"/>
      <c r="G9" s="233"/>
      <c r="H9" s="233"/>
      <c r="I9" s="233"/>
      <c r="J9" s="233"/>
      <c r="K9" s="233"/>
      <c r="L9" s="233"/>
      <c r="M9" s="233"/>
      <c r="N9" s="233"/>
    </row>
    <row r="10" spans="1:14" x14ac:dyDescent="0.4">
      <c r="E10" s="234"/>
      <c r="F10" s="234"/>
      <c r="G10" s="234"/>
      <c r="H10" s="234"/>
      <c r="I10" s="234"/>
      <c r="J10" s="234"/>
      <c r="K10" s="234"/>
      <c r="L10" s="234"/>
      <c r="M10" s="234"/>
      <c r="N10" s="234"/>
    </row>
  </sheetData>
  <mergeCells count="1">
    <mergeCell ref="A1:N1"/>
  </mergeCells>
  <phoneticPr fontId="2"/>
  <pageMargins left="0.7" right="0.7" top="0.75" bottom="0.75" header="0.3" footer="0.3"/>
  <pageSetup paperSize="9" scale="74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D6"/>
  <sheetViews>
    <sheetView view="pageBreakPreview" zoomScaleNormal="100" zoomScaleSheetLayoutView="100" workbookViewId="0">
      <selection activeCell="B4" sqref="B4"/>
    </sheetView>
  </sheetViews>
  <sheetFormatPr defaultRowHeight="18" x14ac:dyDescent="0.4"/>
  <cols>
    <col min="1" max="1" width="22.75" style="158" bestFit="1" customWidth="1"/>
    <col min="2" max="2" width="16.5" style="158" bestFit="1" customWidth="1"/>
    <col min="3" max="3" width="16.875" style="158" customWidth="1"/>
    <col min="4" max="4" width="11" style="158" bestFit="1" customWidth="1"/>
    <col min="5" max="16384" width="9" style="158"/>
  </cols>
  <sheetData>
    <row r="1" spans="1:4" ht="24" x14ac:dyDescent="0.4">
      <c r="A1" s="559" t="s">
        <v>111</v>
      </c>
      <c r="B1" s="559"/>
      <c r="C1" s="559"/>
      <c r="D1" s="559"/>
    </row>
    <row r="2" spans="1:4" ht="15" customHeight="1" thickBot="1" x14ac:dyDescent="0.45">
      <c r="A2" s="235"/>
      <c r="B2" s="235"/>
      <c r="C2" s="235"/>
      <c r="D2" s="235"/>
    </row>
    <row r="3" spans="1:4" ht="18.75" thickBot="1" x14ac:dyDescent="0.45">
      <c r="A3" s="236"/>
      <c r="B3" s="237" t="s">
        <v>303</v>
      </c>
      <c r="C3" s="237" t="s">
        <v>304</v>
      </c>
      <c r="D3" s="238" t="s">
        <v>305</v>
      </c>
    </row>
    <row r="4" spans="1:4" x14ac:dyDescent="0.4">
      <c r="A4" s="239" t="s">
        <v>306</v>
      </c>
      <c r="B4" s="240">
        <v>38</v>
      </c>
      <c r="C4" s="240">
        <v>148</v>
      </c>
      <c r="D4" s="241">
        <v>2694</v>
      </c>
    </row>
    <row r="5" spans="1:4" x14ac:dyDescent="0.4">
      <c r="A5" s="242" t="s">
        <v>307</v>
      </c>
      <c r="B5" s="243">
        <v>7</v>
      </c>
      <c r="C5" s="243">
        <v>7</v>
      </c>
      <c r="D5" s="244">
        <v>503</v>
      </c>
    </row>
    <row r="6" spans="1:4" ht="18.75" thickBot="1" x14ac:dyDescent="0.45">
      <c r="A6" s="245" t="s">
        <v>308</v>
      </c>
      <c r="B6" s="246">
        <v>0</v>
      </c>
      <c r="C6" s="246">
        <v>0</v>
      </c>
      <c r="D6" s="246">
        <v>0</v>
      </c>
    </row>
  </sheetData>
  <mergeCells count="1">
    <mergeCell ref="A1:D1"/>
  </mergeCells>
  <phoneticPr fontId="2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EC24469EBE17FE48887FEC7B1850983B" ma:contentTypeVersion="3" ma:contentTypeDescription="新しいドキュメントを作成します。" ma:contentTypeScope="" ma:versionID="3c7bed3696aa2a19e6fd1ddc17505c85">
  <xsd:schema xmlns:xsd="http://www.w3.org/2001/XMLSchema" xmlns:xs="http://www.w3.org/2001/XMLSchema" xmlns:p="http://schemas.microsoft.com/office/2006/metadata/properties" xmlns:ns2="23185ab1-c62b-4281-96f6-26826f324ebc" targetNamespace="http://schemas.microsoft.com/office/2006/metadata/properties" ma:root="true" ma:fieldsID="ddf95cad27346d73d8279990cf88bcec" ns2:_="">
    <xsd:import namespace="23185ab1-c62b-4281-96f6-26826f324ebc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185ab1-c62b-4281-96f6-26826f324ebc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C2FD95F-0F27-4303-BD0C-CAA9F94FCF6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718A8FF-80F7-4076-8884-B80AA408F6B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3185ab1-c62b-4281-96f6-26826f324eb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A615651-92D3-426C-B3CC-4B5656BD853B}">
  <ds:schemaRefs>
    <ds:schemaRef ds:uri="http://www.w3.org/XML/1998/namespace"/>
    <ds:schemaRef ds:uri="http://purl.org/dc/elements/1.1/"/>
    <ds:schemaRef ds:uri="http://purl.org/dc/terms/"/>
    <ds:schemaRef ds:uri="http://schemas.openxmlformats.org/package/2006/metadata/core-properties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23185ab1-c62b-4281-96f6-26826f324ebc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42</vt:i4>
      </vt:variant>
      <vt:variant>
        <vt:lpstr>名前付き一覧</vt:lpstr>
      </vt:variant>
      <vt:variant>
        <vt:i4>5</vt:i4>
      </vt:variant>
    </vt:vector>
  </HeadingPairs>
  <TitlesOfParts>
    <vt:vector size="47" baseType="lpstr">
      <vt:lpstr>(p.3)当初予算</vt:lpstr>
      <vt:lpstr>(p.4)建物面積・床面積内訳</vt:lpstr>
      <vt:lpstr>(p.6)閲覧室等の状況 </vt:lpstr>
      <vt:lpstr>(p.8)図書所蔵統計 </vt:lpstr>
      <vt:lpstr>(p.8)図書受入統計 </vt:lpstr>
      <vt:lpstr>(p.8)購入・寄贈の割合 </vt:lpstr>
      <vt:lpstr>(p.8)音響・映像資料所蔵受入統計 </vt:lpstr>
      <vt:lpstr>(p.13)協力貸出(冊数) </vt:lpstr>
      <vt:lpstr>(p.13)貸出セット  </vt:lpstr>
      <vt:lpstr>(p.13)他館からの資料借受（冊数）</vt:lpstr>
      <vt:lpstr>(p.13)シャトル便による搬送（冊数） </vt:lpstr>
      <vt:lpstr>(p.13)他館からのレファレンス（件数）</vt:lpstr>
      <vt:lpstr>(p.13)遠隔地返却</vt:lpstr>
      <vt:lpstr>(p.13)自治体別貸出冊数</vt:lpstr>
      <vt:lpstr>(p.14)対面朗読サービス </vt:lpstr>
      <vt:lpstr>(p.14)身体障がい者向け郵送貸出 </vt:lpstr>
      <vt:lpstr>(p.14)録音図書等の貸出 </vt:lpstr>
      <vt:lpstr>(p.14)NDL視覚障害者等D送信 </vt:lpstr>
      <vt:lpstr>(p.14)障がい者支援室利用者支援パソコンの利用 </vt:lpstr>
      <vt:lpstr>(p.15)こども資料室入室者数 </vt:lpstr>
      <vt:lpstr>(p.15)こども資料室見学・調べ学習などの参加人数 </vt:lpstr>
      <vt:lpstr>(p.16)国際児童文学館　入館者数 </vt:lpstr>
      <vt:lpstr>(p.16)国際児童文学館　書庫出納冊数 </vt:lpstr>
      <vt:lpstr>(p.16)国際児童文学館　Web-OPAC検索回数 </vt:lpstr>
      <vt:lpstr>(p.17)国際児童文学館　受入統計 </vt:lpstr>
      <vt:lpstr>(p.17)国際児童文学館受入点数における購入・寄贈の</vt:lpstr>
      <vt:lpstr>(p.26)地下書庫見学ツアー </vt:lpstr>
      <vt:lpstr>(p.26)見学視察 </vt:lpstr>
      <vt:lpstr>(p.27)開館日数・入館者 </vt:lpstr>
      <vt:lpstr>(p.27)利用者登録)</vt:lpstr>
      <vt:lpstr>(p.27)有効登録者の内訳 </vt:lpstr>
      <vt:lpstr>(p.27)個人貸出・書庫出納冊数 </vt:lpstr>
      <vt:lpstr>(p.27)団体貸出  </vt:lpstr>
      <vt:lpstr>(p.27)複写 </vt:lpstr>
      <vt:lpstr>(p.27)政策立案支援サービス</vt:lpstr>
      <vt:lpstr>(p.28)個人レファレンス件数 </vt:lpstr>
      <vt:lpstr>(p.28)予約件数 </vt:lpstr>
      <vt:lpstr>(p.28)ホームページアクセス状況</vt:lpstr>
      <vt:lpstr>(p.28)「利用者のページ」アクセス数 </vt:lpstr>
      <vt:lpstr>(p.28)データベース利用件数 </vt:lpstr>
      <vt:lpstr>(p.28)無線LAN利用 </vt:lpstr>
      <vt:lpstr>(p.28)ホール・会議室の利用</vt:lpstr>
      <vt:lpstr>'(p.14)NDL視覚障害者等D送信 '!Print_Area</vt:lpstr>
      <vt:lpstr>'(p.16)国際児童文学館　入館者数 '!Print_Area</vt:lpstr>
      <vt:lpstr>'(p.17)国際児童文学館　受入統計 '!Print_Area</vt:lpstr>
      <vt:lpstr>'(p.4)建物面積・床面積内訳'!Print_Area</vt:lpstr>
      <vt:lpstr>'(p.8)図書受入統計 '!Print_Area</vt:lpstr>
    </vt:vector>
  </TitlesOfParts>
  <Company>大阪府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職員端末機30年度3月調達</dc:creator>
  <cp:lastModifiedBy>大阪府</cp:lastModifiedBy>
  <cp:lastPrinted>2022-08-04T07:05:13Z</cp:lastPrinted>
  <dcterms:created xsi:type="dcterms:W3CDTF">2019-07-27T02:34:39Z</dcterms:created>
  <dcterms:modified xsi:type="dcterms:W3CDTF">2023-06-30T07:44:33Z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0x010100EC24469EBE17FE48887FEC7B1850983B</vt:lpwstr>
  </property>
</Properties>
</file>