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2022\"/>
    </mc:Choice>
  </mc:AlternateContent>
  <bookViews>
    <workbookView xWindow="0" yWindow="0" windowWidth="20490" windowHeight="7680" tabRatio="930"/>
  </bookViews>
  <sheets>
    <sheet name="(p.3)当初予算" sheetId="1" r:id="rId1"/>
    <sheet name="(p.4)建物面積・床面積内訳" sheetId="2" r:id="rId2"/>
    <sheet name="(p.6)閲覧室等の状況 " sheetId="3" r:id="rId3"/>
    <sheet name="(p.8)図書所蔵統計 " sheetId="56" r:id="rId4"/>
    <sheet name="(p.8)図書受入統計 " sheetId="57" r:id="rId5"/>
    <sheet name="(p.8)購入・寄贈の割合 " sheetId="58" r:id="rId6"/>
    <sheet name="(p.8)音響・映像資料所蔵受入統計 " sheetId="59" r:id="rId7"/>
    <sheet name="(p.13)協力貸出(冊数) " sheetId="52" r:id="rId8"/>
    <sheet name="(p.13)貸出セット  " sheetId="53" r:id="rId9"/>
    <sheet name="(p.13)他館からの資料借受（冊数）" sheetId="60" r:id="rId10"/>
    <sheet name="(p.13)シャトル便による搬送（冊数） " sheetId="10" r:id="rId11"/>
    <sheet name="(p.13)他館からのレファレンス（件数）" sheetId="61" r:id="rId12"/>
    <sheet name="(p.13)遠隔地返却" sheetId="54" r:id="rId13"/>
    <sheet name="(p.13)自治体別貸出冊数" sheetId="13" r:id="rId14"/>
    <sheet name="(p.14)対面朗読サービス " sheetId="74" r:id="rId15"/>
    <sheet name="(p.14)身体障がい者向け郵送貸出 " sheetId="75" r:id="rId16"/>
    <sheet name="(p.14)録音図書等の貸出 " sheetId="76" r:id="rId17"/>
    <sheet name="(p.14)NDL視覚障害者等D送信 " sheetId="77" r:id="rId18"/>
    <sheet name="(p.14)障がい者支援室利用者支援パソコンの利用 " sheetId="79" r:id="rId19"/>
    <sheet name="(p.15)こども資料室入室者数 " sheetId="78" r:id="rId20"/>
    <sheet name="(p.15)こども資料室見学・調べ学習などの参加人数 " sheetId="20" r:id="rId21"/>
    <sheet name="(p.16)国際児童文学館　入館者数 " sheetId="81" r:id="rId22"/>
    <sheet name="(p.16)国際児童文学館　書庫出納冊数 " sheetId="82" r:id="rId23"/>
    <sheet name="(p.16)国際児童文学館　Web-OPAC検索回数 " sheetId="83" r:id="rId24"/>
    <sheet name="(p.17)国際児童文学館　受入統計 " sheetId="84" r:id="rId25"/>
    <sheet name="(p.17)国際児童文学館受入点数における購入・寄贈の" sheetId="85" r:id="rId26"/>
    <sheet name="(p.25)地下書庫見学ツアー " sheetId="26" r:id="rId27"/>
    <sheet name="(p.26)開館日数・入館者 " sheetId="67" r:id="rId28"/>
    <sheet name="(p.26)利用者登録)" sheetId="68" r:id="rId29"/>
    <sheet name="(p.26)有効登録者の内訳 " sheetId="69" r:id="rId30"/>
    <sheet name="(p.26)個人貸出・書庫出納冊数 " sheetId="70" r:id="rId31"/>
    <sheet name="(p.26)団体貸出  " sheetId="42" r:id="rId32"/>
    <sheet name="(p.26)複写 " sheetId="62" r:id="rId33"/>
    <sheet name="(p.26)政策立案支援サービス" sheetId="34" r:id="rId34"/>
    <sheet name="(p.27)個人レファレンス件数 " sheetId="63" r:id="rId35"/>
    <sheet name="(p.27)予約件数 " sheetId="64" r:id="rId36"/>
    <sheet name="(p.27)ホームページアクセス状況" sheetId="71" r:id="rId37"/>
    <sheet name="(p.27)「利用者のページ」アクセス数 " sheetId="72" r:id="rId38"/>
    <sheet name="(p.27)データベース利用件数 " sheetId="65" r:id="rId39"/>
    <sheet name="(p.27)無線LAN利用 " sheetId="66" r:id="rId40"/>
    <sheet name="(p.27)ホール・会議室の利用" sheetId="73" r:id="rId41"/>
  </sheets>
  <definedNames>
    <definedName name="_xlnm.Print_Area" localSheetId="17">'(p.14)NDL視覚障害者等D送信 '!$A$1:$N$6</definedName>
    <definedName name="_xlnm.Print_Area" localSheetId="21">'(p.16)国際児童文学館　入館者数 '!$A$1:$N$6</definedName>
    <definedName name="_xlnm.Print_Area" localSheetId="24">'(p.17)国際児童文学館　受入統計 '!$A$1:$F$17</definedName>
    <definedName name="_xlnm.Print_Area" localSheetId="1">'(p.4)建物面積・床面積内訳'!$A$1:$D$13</definedName>
    <definedName name="_xlnm.Print_Area" localSheetId="4">'(p.8)図書受入統計 '!$A$1:$E$7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67" l="1"/>
  <c r="B8" i="67"/>
  <c r="P9" i="71" l="1"/>
  <c r="N4" i="82" l="1"/>
  <c r="N8" i="79"/>
  <c r="N7" i="79"/>
  <c r="N6" i="79"/>
  <c r="N5" i="79"/>
  <c r="N6" i="77"/>
  <c r="N5" i="77"/>
  <c r="N4" i="77"/>
  <c r="O10" i="76"/>
  <c r="O9" i="76"/>
  <c r="O8" i="76"/>
  <c r="O7" i="76"/>
  <c r="O6" i="76"/>
  <c r="O5" i="76"/>
  <c r="N5" i="75"/>
  <c r="N4" i="75"/>
  <c r="N10" i="74"/>
  <c r="N9" i="74"/>
  <c r="N8" i="74"/>
  <c r="N7" i="74"/>
  <c r="N6" i="74"/>
  <c r="N5" i="74"/>
  <c r="N14" i="73" l="1"/>
  <c r="M14" i="73"/>
  <c r="L14" i="73"/>
  <c r="K14" i="73"/>
  <c r="J14" i="73"/>
  <c r="I14" i="73"/>
  <c r="H14" i="73"/>
  <c r="G14" i="73"/>
  <c r="F14" i="73"/>
  <c r="E14" i="73"/>
  <c r="D14" i="73"/>
  <c r="C14" i="73"/>
  <c r="O14" i="73" s="1"/>
  <c r="O13" i="73"/>
  <c r="O12" i="73"/>
  <c r="O11" i="73"/>
  <c r="O10" i="73"/>
  <c r="O9" i="73"/>
  <c r="O8" i="73"/>
  <c r="O7" i="73"/>
  <c r="O6" i="73"/>
  <c r="O5" i="73"/>
  <c r="O4" i="73"/>
  <c r="M5" i="72"/>
  <c r="N5" i="72" s="1"/>
  <c r="O12" i="71"/>
  <c r="P12" i="71" s="1"/>
  <c r="O11" i="71"/>
  <c r="P11" i="71" s="1"/>
  <c r="O8" i="71"/>
  <c r="P8" i="71" s="1"/>
  <c r="O7" i="71"/>
  <c r="P7" i="71" s="1"/>
  <c r="O6" i="71"/>
  <c r="P6" i="71" s="1"/>
  <c r="O5" i="71"/>
  <c r="P5" i="71" s="1"/>
  <c r="N11" i="70"/>
  <c r="M11" i="70"/>
  <c r="L11" i="70"/>
  <c r="K11" i="70"/>
  <c r="J11" i="70"/>
  <c r="I11" i="70"/>
  <c r="H11" i="70"/>
  <c r="G11" i="70"/>
  <c r="F11" i="70"/>
  <c r="E11" i="70"/>
  <c r="D11" i="70"/>
  <c r="C11" i="70"/>
  <c r="O10" i="70"/>
  <c r="P10" i="70" s="1"/>
  <c r="O9" i="70"/>
  <c r="P9" i="70" s="1"/>
  <c r="N8" i="70"/>
  <c r="M8" i="70"/>
  <c r="L8" i="70"/>
  <c r="K8" i="70"/>
  <c r="J8" i="70"/>
  <c r="I8" i="70"/>
  <c r="H8" i="70"/>
  <c r="G8" i="70"/>
  <c r="F8" i="70"/>
  <c r="E8" i="70"/>
  <c r="D8" i="70"/>
  <c r="C8" i="70"/>
  <c r="O8" i="70" s="1"/>
  <c r="P8" i="70" s="1"/>
  <c r="O7" i="70"/>
  <c r="P7" i="70" s="1"/>
  <c r="O6" i="70"/>
  <c r="P6" i="70" s="1"/>
  <c r="O5" i="70"/>
  <c r="P5" i="70" s="1"/>
  <c r="C19" i="69"/>
  <c r="B19" i="69"/>
  <c r="O8" i="68"/>
  <c r="P8" i="68" s="1"/>
  <c r="N7" i="68"/>
  <c r="M7" i="68"/>
  <c r="L7" i="68"/>
  <c r="K7" i="68"/>
  <c r="J7" i="68"/>
  <c r="I7" i="68"/>
  <c r="H7" i="68"/>
  <c r="G7" i="68"/>
  <c r="F7" i="68"/>
  <c r="E7" i="68"/>
  <c r="D7" i="68"/>
  <c r="C7" i="68"/>
  <c r="O6" i="68"/>
  <c r="P6" i="68" s="1"/>
  <c r="O5" i="68"/>
  <c r="P5" i="68" s="1"/>
  <c r="M7" i="67"/>
  <c r="M8" i="67" s="1"/>
  <c r="L7" i="67"/>
  <c r="L8" i="67" s="1"/>
  <c r="K7" i="67"/>
  <c r="K8" i="67" s="1"/>
  <c r="J7" i="67"/>
  <c r="J8" i="67" s="1"/>
  <c r="I7" i="67"/>
  <c r="I8" i="67" s="1"/>
  <c r="H7" i="67"/>
  <c r="H8" i="67" s="1"/>
  <c r="G7" i="67"/>
  <c r="G8" i="67" s="1"/>
  <c r="F7" i="67"/>
  <c r="F8" i="67" s="1"/>
  <c r="E7" i="67"/>
  <c r="E8" i="67" s="1"/>
  <c r="D7" i="67"/>
  <c r="D8" i="67" s="1"/>
  <c r="B7" i="67"/>
  <c r="N6" i="67"/>
  <c r="N5" i="67"/>
  <c r="N4" i="67"/>
  <c r="N7" i="67" l="1"/>
  <c r="O11" i="70"/>
  <c r="P11" i="70" s="1"/>
  <c r="O7" i="68"/>
  <c r="P7" i="68" s="1"/>
  <c r="D13" i="59" l="1"/>
  <c r="C13" i="59"/>
  <c r="B7" i="58"/>
  <c r="C7" i="58" s="1"/>
  <c r="C6" i="58"/>
  <c r="C5" i="58"/>
  <c r="C4" i="58"/>
  <c r="C7" i="57"/>
  <c r="B7" i="57"/>
  <c r="D6" i="57"/>
  <c r="D5" i="57"/>
  <c r="D7" i="57" s="1"/>
  <c r="E21" i="56"/>
  <c r="D21" i="56"/>
  <c r="C21" i="56"/>
  <c r="E19" i="56"/>
  <c r="F19" i="56" s="1"/>
  <c r="F18" i="56"/>
  <c r="E18" i="56"/>
  <c r="E17" i="56" s="1"/>
  <c r="F17" i="56" s="1"/>
  <c r="D17" i="56"/>
  <c r="C17" i="56"/>
  <c r="D15" i="56"/>
  <c r="C15" i="56"/>
  <c r="D14" i="56"/>
  <c r="C14" i="56"/>
  <c r="E14" i="56" s="1"/>
  <c r="E13" i="56"/>
  <c r="E12" i="56"/>
  <c r="E11" i="56"/>
  <c r="E10" i="56"/>
  <c r="F10" i="56" s="1"/>
  <c r="E9" i="56"/>
  <c r="E8" i="56"/>
  <c r="E7" i="56"/>
  <c r="E6" i="56"/>
  <c r="F6" i="56" s="1"/>
  <c r="E5" i="56"/>
  <c r="E4" i="56"/>
  <c r="F4" i="56" l="1"/>
  <c r="F8" i="56"/>
  <c r="F12" i="56"/>
  <c r="F13" i="56"/>
  <c r="F7" i="56"/>
  <c r="F11" i="56"/>
  <c r="F5" i="56"/>
  <c r="E15" i="56"/>
  <c r="F9" i="56"/>
  <c r="N5" i="52" l="1"/>
  <c r="N6" i="52"/>
  <c r="N7" i="52"/>
  <c r="N8" i="52"/>
  <c r="N4" i="52"/>
  <c r="C8" i="52"/>
  <c r="D8" i="52"/>
  <c r="E8" i="52"/>
  <c r="F8" i="52"/>
  <c r="G8" i="52"/>
  <c r="H8" i="52"/>
  <c r="I8" i="52"/>
  <c r="J8" i="52"/>
  <c r="K8" i="52"/>
  <c r="L8" i="52"/>
  <c r="M8" i="52"/>
  <c r="B8" i="52"/>
  <c r="N4" i="26" l="1"/>
  <c r="B7" i="34" l="1"/>
  <c r="D16" i="3" l="1"/>
  <c r="B26" i="3"/>
  <c r="C26" i="3"/>
</calcChain>
</file>

<file path=xl/sharedStrings.xml><?xml version="1.0" encoding="utf-8"?>
<sst xmlns="http://schemas.openxmlformats.org/spreadsheetml/2006/main" count="796" uniqueCount="372">
  <si>
    <t>項目</t>
  </si>
  <si>
    <t>金額</t>
  </si>
  <si>
    <t>資料収集費</t>
  </si>
  <si>
    <t>図書館運営費</t>
  </si>
  <si>
    <t>身体障がい者奉仕活動費</t>
  </si>
  <si>
    <t>電子目録データ(マーク)作成事業費</t>
  </si>
  <si>
    <t>図書館情報システム運営費</t>
  </si>
  <si>
    <t>指定管理者委託料</t>
    <phoneticPr fontId="3"/>
  </si>
  <si>
    <t>図書業務委託料（市場化テスト）</t>
    <phoneticPr fontId="3"/>
  </si>
  <si>
    <t>国際児童文学館運営費</t>
  </si>
  <si>
    <t>中央図書館施設整備改修事業費</t>
  </si>
  <si>
    <t>合計</t>
    <phoneticPr fontId="3"/>
  </si>
  <si>
    <t xml:space="preserve">                                                 </t>
  </si>
  <si>
    <t>計</t>
    <phoneticPr fontId="3"/>
  </si>
  <si>
    <t>事務室等</t>
    <phoneticPr fontId="3"/>
  </si>
  <si>
    <t>駐車場　　　　</t>
    <phoneticPr fontId="3"/>
  </si>
  <si>
    <t>カフェ</t>
    <phoneticPr fontId="3"/>
  </si>
  <si>
    <t>ホール・会議室</t>
    <phoneticPr fontId="3"/>
  </si>
  <si>
    <t>書庫　　</t>
    <phoneticPr fontId="3"/>
  </si>
  <si>
    <t>閲覧室等　　</t>
    <phoneticPr fontId="3"/>
  </si>
  <si>
    <t>床面積　　　　</t>
    <phoneticPr fontId="3"/>
  </si>
  <si>
    <t>建築面積　</t>
    <phoneticPr fontId="3"/>
  </si>
  <si>
    <t>敷地面積　　　　</t>
    <phoneticPr fontId="3"/>
  </si>
  <si>
    <t>(p.4)建物面積・床面積内訳</t>
    <phoneticPr fontId="3"/>
  </si>
  <si>
    <t>計</t>
  </si>
  <si>
    <t>食堂</t>
    <rPh sb="0" eb="2">
      <t>ショクドウ</t>
    </rPh>
    <phoneticPr fontId="3"/>
  </si>
  <si>
    <t>セルフカフェ</t>
    <phoneticPr fontId="3"/>
  </si>
  <si>
    <t>多目的室</t>
    <rPh sb="0" eb="3">
      <t>タモクテキ</t>
    </rPh>
    <rPh sb="3" eb="4">
      <t>シツ</t>
    </rPh>
    <phoneticPr fontId="3"/>
  </si>
  <si>
    <t>中会議室</t>
  </si>
  <si>
    <t>小会議室</t>
  </si>
  <si>
    <t>大会議室</t>
  </si>
  <si>
    <t>ホール</t>
  </si>
  <si>
    <t>閲覧室以外</t>
    <rPh sb="0" eb="3">
      <t>エツランシツ</t>
    </rPh>
    <rPh sb="3" eb="5">
      <t>イガイ</t>
    </rPh>
    <phoneticPr fontId="3"/>
  </si>
  <si>
    <t xml:space="preserve">                          </t>
  </si>
  <si>
    <t>-</t>
  </si>
  <si>
    <t>その他</t>
  </si>
  <si>
    <t>展示コーナー</t>
    <rPh sb="0" eb="2">
      <t>テンジ</t>
    </rPh>
    <phoneticPr fontId="3"/>
  </si>
  <si>
    <t>-</t>
    <phoneticPr fontId="3"/>
  </si>
  <si>
    <t>YA展示コーナー</t>
    <rPh sb="2" eb="4">
      <t>テンジ</t>
    </rPh>
    <phoneticPr fontId="3"/>
  </si>
  <si>
    <t>国際児童文学館</t>
  </si>
  <si>
    <t>7(室)</t>
    <phoneticPr fontId="3"/>
  </si>
  <si>
    <t>障がい者支援室</t>
    <rPh sb="0" eb="1">
      <t>ショウ</t>
    </rPh>
    <rPh sb="3" eb="4">
      <t>シャ</t>
    </rPh>
    <rPh sb="4" eb="6">
      <t>シエン</t>
    </rPh>
    <rPh sb="6" eb="7">
      <t>シツ</t>
    </rPh>
    <phoneticPr fontId="3"/>
  </si>
  <si>
    <t>こども資料室</t>
  </si>
  <si>
    <t>小説読物室</t>
  </si>
  <si>
    <t>10(室)</t>
    <phoneticPr fontId="3"/>
  </si>
  <si>
    <t>研究室</t>
  </si>
  <si>
    <t>複写カウンター、新聞・住宅地図コーナー</t>
    <rPh sb="0" eb="2">
      <t>フクシャ</t>
    </rPh>
    <rPh sb="8" eb="10">
      <t>シンブン</t>
    </rPh>
    <rPh sb="11" eb="13">
      <t>ジュウタク</t>
    </rPh>
    <rPh sb="13" eb="15">
      <t>チズ</t>
    </rPh>
    <phoneticPr fontId="3"/>
  </si>
  <si>
    <t>社会・自然系資料室</t>
  </si>
  <si>
    <t>人文系資料室</t>
  </si>
  <si>
    <t>開架冊数</t>
  </si>
  <si>
    <t>面積(㎡)</t>
  </si>
  <si>
    <t>座席数</t>
  </si>
  <si>
    <t>室名</t>
    <phoneticPr fontId="3"/>
  </si>
  <si>
    <t>閲覧室</t>
    <rPh sb="0" eb="3">
      <t>エツランシツ</t>
    </rPh>
    <phoneticPr fontId="3"/>
  </si>
  <si>
    <t>(p.6)閲覧室等の状況</t>
    <phoneticPr fontId="3"/>
  </si>
  <si>
    <t>合計</t>
  </si>
  <si>
    <t>約700</t>
  </si>
  <si>
    <t>一般書・児童書計</t>
  </si>
  <si>
    <t>児童書小計</t>
  </si>
  <si>
    <t>紙芝居</t>
  </si>
  <si>
    <t>絵本</t>
  </si>
  <si>
    <t>よみもの</t>
  </si>
  <si>
    <t>一般書小計</t>
  </si>
  <si>
    <t>旧分類の雑誌</t>
  </si>
  <si>
    <t>分類小計</t>
  </si>
  <si>
    <t>9　文学</t>
  </si>
  <si>
    <t>8　語学</t>
  </si>
  <si>
    <t>7　芸術</t>
  </si>
  <si>
    <t>6　産業</t>
  </si>
  <si>
    <t>5　工学</t>
  </si>
  <si>
    <t>4　自然科学</t>
  </si>
  <si>
    <t>2　歴史</t>
  </si>
  <si>
    <t>1　哲学</t>
  </si>
  <si>
    <t>0　総記</t>
  </si>
  <si>
    <t>(p.8)図書所蔵統計</t>
    <rPh sb="7" eb="9">
      <t>ショゾウ</t>
    </rPh>
    <rPh sb="9" eb="11">
      <t>トウケイ</t>
    </rPh>
    <phoneticPr fontId="3"/>
  </si>
  <si>
    <t>児童書</t>
  </si>
  <si>
    <t>一般書</t>
  </si>
  <si>
    <t>※その他：登録換、分類換、合本雑誌等</t>
    <rPh sb="3" eb="4">
      <t>タ</t>
    </rPh>
    <rPh sb="5" eb="8">
      <t>トウロクガエ</t>
    </rPh>
    <rPh sb="9" eb="12">
      <t>ブンルイガエ</t>
    </rPh>
    <rPh sb="13" eb="15">
      <t>ガッポン</t>
    </rPh>
    <rPh sb="15" eb="17">
      <t>ザッシ</t>
    </rPh>
    <rPh sb="17" eb="18">
      <t>ナド</t>
    </rPh>
    <phoneticPr fontId="3"/>
  </si>
  <si>
    <t>※その他</t>
    <rPh sb="3" eb="4">
      <t>タ</t>
    </rPh>
    <phoneticPr fontId="3"/>
  </si>
  <si>
    <t>寄贈</t>
    <rPh sb="0" eb="2">
      <t>キソウ</t>
    </rPh>
    <phoneticPr fontId="3"/>
  </si>
  <si>
    <t>購入</t>
    <rPh sb="0" eb="2">
      <t>コウニュウ</t>
    </rPh>
    <phoneticPr fontId="3"/>
  </si>
  <si>
    <t>マイクロフィッシュ</t>
    <phoneticPr fontId="3"/>
  </si>
  <si>
    <t>マイクロ資料</t>
    <phoneticPr fontId="3"/>
  </si>
  <si>
    <t>DVD-ROM</t>
  </si>
  <si>
    <t>CD-ROM</t>
  </si>
  <si>
    <t>CD</t>
  </si>
  <si>
    <t>音響</t>
  </si>
  <si>
    <t>DVD</t>
  </si>
  <si>
    <t>映像</t>
  </si>
  <si>
    <t>所蔵点数</t>
  </si>
  <si>
    <t>府域公共図書館以外</t>
  </si>
  <si>
    <t>高等学校図書館</t>
  </si>
  <si>
    <t>市町村読書会</t>
  </si>
  <si>
    <t>協力貸出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</si>
  <si>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</si>
  <si>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</si>
  <si>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</si>
  <si>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</si>
  <si>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</si>
  <si>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</si>
  <si>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</si>
  <si>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</si>
  <si>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</si>
  <si>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</si>
  <si>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</si>
  <si>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</si>
  <si>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冊数</t>
  </si>
  <si>
    <t>合 計</t>
  </si>
  <si>
    <t>(p.13)他館からの資料借受（冊数）</t>
    <phoneticPr fontId="3"/>
  </si>
  <si>
    <t>中之島→中央</t>
  </si>
  <si>
    <t>中央→中之島</t>
  </si>
  <si>
    <t>(p.13)シャトル便による搬送（冊数）</t>
    <phoneticPr fontId="3"/>
  </si>
  <si>
    <t>WEB</t>
  </si>
  <si>
    <t>(p.13)他館からのレファレンス（件数）</t>
    <rPh sb="6" eb="8">
      <t>タカン</t>
    </rPh>
    <phoneticPr fontId="3"/>
  </si>
  <si>
    <t>(p.13)貸出セット</t>
    <rPh sb="6" eb="8">
      <t>カシダシ</t>
    </rPh>
    <phoneticPr fontId="3"/>
  </si>
  <si>
    <t>＊ 人口比とは、人口千人当たりの貸出冊数</t>
  </si>
  <si>
    <t>計</t>
    <rPh sb="0" eb="1">
      <t>ケイ</t>
    </rPh>
    <phoneticPr fontId="3"/>
  </si>
  <si>
    <t>岬町</t>
  </si>
  <si>
    <t>阪南市</t>
  </si>
  <si>
    <t>泉南市</t>
  </si>
  <si>
    <t>田尻町</t>
  </si>
  <si>
    <t>泉佐野市</t>
  </si>
  <si>
    <t>熊取町</t>
  </si>
  <si>
    <t>貝塚市</t>
  </si>
  <si>
    <t>岸和田市</t>
  </si>
  <si>
    <t>和泉市</t>
  </si>
  <si>
    <t>忠岡町</t>
  </si>
  <si>
    <t>泉大津市</t>
  </si>
  <si>
    <t>高石市</t>
  </si>
  <si>
    <t>堺市</t>
  </si>
  <si>
    <t>千早赤阪村</t>
  </si>
  <si>
    <t>河南町</t>
  </si>
  <si>
    <t>太子町</t>
  </si>
  <si>
    <t>河内長野市</t>
  </si>
  <si>
    <t>富田林市</t>
  </si>
  <si>
    <t>大阪狭山市</t>
  </si>
  <si>
    <t>羽曳野市</t>
  </si>
  <si>
    <t>松原市</t>
  </si>
  <si>
    <t>藤井寺市</t>
  </si>
  <si>
    <t>大阪市</t>
  </si>
  <si>
    <t>柏原市</t>
  </si>
  <si>
    <t>八尾市</t>
  </si>
  <si>
    <t>東大阪市</t>
  </si>
  <si>
    <t>大東市</t>
  </si>
  <si>
    <t>四條畷市</t>
  </si>
  <si>
    <t>門真市</t>
  </si>
  <si>
    <t>寝屋川市</t>
  </si>
  <si>
    <t>交野市</t>
  </si>
  <si>
    <t>枚方市</t>
  </si>
  <si>
    <t>吹田市</t>
  </si>
  <si>
    <t>摂津市</t>
  </si>
  <si>
    <t>茨木市</t>
  </si>
  <si>
    <t>高槻市</t>
  </si>
  <si>
    <t>島本町</t>
  </si>
  <si>
    <t>豊中市</t>
  </si>
  <si>
    <t>池田市</t>
  </si>
  <si>
    <t>箕面市</t>
  </si>
  <si>
    <t>豊能町</t>
  </si>
  <si>
    <t>能勢町</t>
  </si>
  <si>
    <t>人口比</t>
  </si>
  <si>
    <t>貸出冊数</t>
  </si>
  <si>
    <t>自治体名</t>
  </si>
  <si>
    <t>(p.13)自治体別貸出冊数</t>
    <phoneticPr fontId="3"/>
  </si>
  <si>
    <t>朗読実施時間数</t>
  </si>
  <si>
    <t>延べ利用者数</t>
  </si>
  <si>
    <t>郵送貸出冊数</t>
  </si>
  <si>
    <t>郵送貸出件数</t>
    <phoneticPr fontId="3"/>
  </si>
  <si>
    <t>(p.14)身体障がい者向け郵送貸出</t>
    <phoneticPr fontId="3"/>
  </si>
  <si>
    <t>巻数</t>
  </si>
  <si>
    <t>タイトル数</t>
  </si>
  <si>
    <t>借受貸出</t>
  </si>
  <si>
    <t>個人貸出</t>
  </si>
  <si>
    <t>※ 協力貸出とは機関・団体等への貸出</t>
    <phoneticPr fontId="3"/>
  </si>
  <si>
    <t>(p.14)録音図書等の貸出</t>
    <phoneticPr fontId="3"/>
  </si>
  <si>
    <t>(p.14)国立国会図書館視覚障害者等用データ送信サービスへのデータ提供及び利用状況</t>
    <phoneticPr fontId="3"/>
  </si>
  <si>
    <t>合計時間数</t>
  </si>
  <si>
    <t>利用時間数</t>
  </si>
  <si>
    <t>指導時間数</t>
  </si>
  <si>
    <t>(p.14)利用者支援パソコンの利用</t>
    <phoneticPr fontId="3"/>
  </si>
  <si>
    <t>一日平均</t>
  </si>
  <si>
    <t>入室者数</t>
  </si>
  <si>
    <t>(p.15)こども資料室入室者数</t>
    <phoneticPr fontId="3"/>
  </si>
  <si>
    <t>小学校</t>
  </si>
  <si>
    <t>幼稚園</t>
  </si>
  <si>
    <t>保育所</t>
  </si>
  <si>
    <t>人数</t>
  </si>
  <si>
    <t>件数</t>
  </si>
  <si>
    <t>(p.15)こども資料室見学・調べ学習などの参加人数</t>
    <phoneticPr fontId="3"/>
  </si>
  <si>
    <t>入館者数</t>
  </si>
  <si>
    <t>(p.16)国際児童文学館入館者数</t>
    <rPh sb="6" eb="8">
      <t>コクサイ</t>
    </rPh>
    <rPh sb="8" eb="10">
      <t>ジドウ</t>
    </rPh>
    <rPh sb="10" eb="12">
      <t>ブンガク</t>
    </rPh>
    <rPh sb="12" eb="13">
      <t>カン</t>
    </rPh>
    <phoneticPr fontId="3"/>
  </si>
  <si>
    <t>一日平均</t>
    <phoneticPr fontId="3"/>
  </si>
  <si>
    <t>(p.16)国際児童文学館資料書庫出納冊数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シリョウ</t>
    </rPh>
    <phoneticPr fontId="3"/>
  </si>
  <si>
    <t>携帯</t>
  </si>
  <si>
    <t>(p.16)国際児童文学館　Web-OPAC検索回数</t>
    <phoneticPr fontId="3"/>
  </si>
  <si>
    <t xml:space="preserve">その他ポスター・チラシ等（登録外）     </t>
  </si>
  <si>
    <t>総計</t>
  </si>
  <si>
    <t>ＡＶ資料</t>
  </si>
  <si>
    <t>外国語</t>
  </si>
  <si>
    <t>一般</t>
  </si>
  <si>
    <t>マンガ</t>
  </si>
  <si>
    <t>児童</t>
  </si>
  <si>
    <t>日本語</t>
  </si>
  <si>
    <t>定期刊行物</t>
    <rPh sb="0" eb="2">
      <t>テイキ</t>
    </rPh>
    <rPh sb="2" eb="5">
      <t>カンコウブツ</t>
    </rPh>
    <phoneticPr fontId="3"/>
  </si>
  <si>
    <t>図書</t>
  </si>
  <si>
    <t>移転開館後
累積点数</t>
    <rPh sb="0" eb="2">
      <t>イテン</t>
    </rPh>
    <rPh sb="2" eb="4">
      <t>カイカン</t>
    </rPh>
    <rPh sb="4" eb="5">
      <t>ゴ</t>
    </rPh>
    <rPh sb="6" eb="8">
      <t>ルイセキ</t>
    </rPh>
    <rPh sb="8" eb="10">
      <t>テンスウ</t>
    </rPh>
    <phoneticPr fontId="3"/>
  </si>
  <si>
    <t>寄贈</t>
  </si>
  <si>
    <t>購入</t>
  </si>
  <si>
    <t>点数</t>
    <rPh sb="0" eb="2">
      <t>テンスウ</t>
    </rPh>
    <phoneticPr fontId="3"/>
  </si>
  <si>
    <t>参加
人数</t>
    <rPh sb="0" eb="2">
      <t>サンカ</t>
    </rPh>
    <rPh sb="3" eb="5">
      <t>ニンズウ</t>
    </rPh>
    <phoneticPr fontId="3"/>
  </si>
  <si>
    <t>イベント名</t>
    <rPh sb="4" eb="5">
      <t>メイ</t>
    </rPh>
    <phoneticPr fontId="3"/>
  </si>
  <si>
    <t>開催日</t>
    <rPh sb="0" eb="3">
      <t>カイサイビ</t>
    </rPh>
    <phoneticPr fontId="3"/>
  </si>
  <si>
    <t>参加人数</t>
  </si>
  <si>
    <t xml:space="preserve"> </t>
  </si>
  <si>
    <t>件数</t>
    <rPh sb="0" eb="2">
      <t>ケンスウ</t>
    </rPh>
    <phoneticPr fontId="3"/>
  </si>
  <si>
    <t>一日平均</t>
    <rPh sb="0" eb="2">
      <t>イチニチ</t>
    </rPh>
    <rPh sb="2" eb="4">
      <t>ヘイキン</t>
    </rPh>
    <phoneticPr fontId="3"/>
  </si>
  <si>
    <t>入館者数
(両館合計)</t>
    <rPh sb="6" eb="8">
      <t>リョウカン</t>
    </rPh>
    <rPh sb="8" eb="10">
      <t>ゴウケイ</t>
    </rPh>
    <phoneticPr fontId="3"/>
  </si>
  <si>
    <t>入館者数
(児童文学館)</t>
    <rPh sb="6" eb="8">
      <t>ジドウ</t>
    </rPh>
    <rPh sb="8" eb="10">
      <t>ブンガク</t>
    </rPh>
    <rPh sb="10" eb="11">
      <t>カン</t>
    </rPh>
    <phoneticPr fontId="3"/>
  </si>
  <si>
    <t>入館者数
(中央図書館)</t>
    <rPh sb="6" eb="8">
      <t>チュウオウ</t>
    </rPh>
    <rPh sb="8" eb="11">
      <t>トショカン</t>
    </rPh>
    <phoneticPr fontId="3"/>
  </si>
  <si>
    <t>開館日数</t>
  </si>
  <si>
    <t>更新</t>
  </si>
  <si>
    <t>新規</t>
  </si>
  <si>
    <t>※ 児童は小学生以下</t>
    <phoneticPr fontId="3"/>
  </si>
  <si>
    <t>滋賀県</t>
  </si>
  <si>
    <t>和歌山県</t>
  </si>
  <si>
    <t>奈良県</t>
  </si>
  <si>
    <t>兵庫県</t>
  </si>
  <si>
    <t>京都府</t>
  </si>
  <si>
    <t>泉南</t>
  </si>
  <si>
    <t>泉北</t>
  </si>
  <si>
    <t>南河内</t>
  </si>
  <si>
    <t>東大阪</t>
  </si>
  <si>
    <t>中河内</t>
  </si>
  <si>
    <t>北河内</t>
  </si>
  <si>
    <t>三島</t>
  </si>
  <si>
    <t>豊能</t>
  </si>
  <si>
    <t>％</t>
    <phoneticPr fontId="3"/>
  </si>
  <si>
    <t>登録者数</t>
  </si>
  <si>
    <t>地域</t>
  </si>
  <si>
    <t>（地域別）</t>
  </si>
  <si>
    <t>70歳以上</t>
    <phoneticPr fontId="3"/>
  </si>
  <si>
    <t>60～69歳</t>
    <phoneticPr fontId="3"/>
  </si>
  <si>
    <t>50～59歳</t>
    <phoneticPr fontId="3"/>
  </si>
  <si>
    <t>40～49歳</t>
    <phoneticPr fontId="3"/>
  </si>
  <si>
    <t>30～39歳</t>
    <phoneticPr fontId="3"/>
  </si>
  <si>
    <t>23～29歳</t>
    <phoneticPr fontId="3"/>
  </si>
  <si>
    <t>19～22歳</t>
    <phoneticPr fontId="3"/>
  </si>
  <si>
    <t>16～18歳</t>
    <phoneticPr fontId="3"/>
  </si>
  <si>
    <t>13～15歳</t>
    <phoneticPr fontId="3"/>
  </si>
  <si>
    <t>10～12歳</t>
    <phoneticPr fontId="3"/>
  </si>
  <si>
    <t>7～9歳</t>
    <phoneticPr fontId="3"/>
  </si>
  <si>
    <t>6歳以下</t>
    <rPh sb="1" eb="2">
      <t>サイ</t>
    </rPh>
    <phoneticPr fontId="3"/>
  </si>
  <si>
    <t>（年齢別）</t>
  </si>
  <si>
    <t>書庫出納
（両館合計）</t>
    <rPh sb="6" eb="8">
      <t>リョウカン</t>
    </rPh>
    <rPh sb="8" eb="10">
      <t>ゴウケイ</t>
    </rPh>
    <phoneticPr fontId="3"/>
  </si>
  <si>
    <t>書庫出納
(児童文学館)</t>
    <rPh sb="6" eb="8">
      <t>ジドウ</t>
    </rPh>
    <rPh sb="8" eb="10">
      <t>ブンガク</t>
    </rPh>
    <rPh sb="10" eb="11">
      <t>カン</t>
    </rPh>
    <phoneticPr fontId="3"/>
  </si>
  <si>
    <t>書庫出納
(中央図書館)</t>
    <rPh sb="6" eb="8">
      <t>チュウオウ</t>
    </rPh>
    <rPh sb="8" eb="11">
      <t>トショカン</t>
    </rPh>
    <phoneticPr fontId="3"/>
  </si>
  <si>
    <t>内児文館枚数</t>
  </si>
  <si>
    <t>総枚数</t>
  </si>
  <si>
    <t>WEB申込件数</t>
    <phoneticPr fontId="3"/>
  </si>
  <si>
    <t>郵送申込件数</t>
  </si>
  <si>
    <t>新規貸出登録グループ数</t>
    <phoneticPr fontId="3"/>
  </si>
  <si>
    <t>全申込件数</t>
  </si>
  <si>
    <t>複写</t>
  </si>
  <si>
    <t>貸出</t>
  </si>
  <si>
    <t>レファレンス</t>
  </si>
  <si>
    <t>サービス種別</t>
    <rPh sb="4" eb="6">
      <t>シュベツ</t>
    </rPh>
    <phoneticPr fontId="3"/>
  </si>
  <si>
    <t>文書</t>
  </si>
  <si>
    <t>電話</t>
  </si>
  <si>
    <t>口頭</t>
  </si>
  <si>
    <t>館内</t>
  </si>
  <si>
    <t>窓口</t>
  </si>
  <si>
    <t>※1　静的ページ（htmlなど）のアクセス数</t>
    <phoneticPr fontId="3"/>
  </si>
  <si>
    <t>おおさかeコレクション</t>
  </si>
  <si>
    <t>横断</t>
    <phoneticPr fontId="3"/>
  </si>
  <si>
    <t>携帯(児童文学館）</t>
    <rPh sb="3" eb="5">
      <t>ジドウ</t>
    </rPh>
    <rPh sb="5" eb="7">
      <t>ブンガク</t>
    </rPh>
    <rPh sb="7" eb="8">
      <t>カン</t>
    </rPh>
    <phoneticPr fontId="3"/>
  </si>
  <si>
    <t>WEB（児童文学館）</t>
    <rPh sb="4" eb="6">
      <t>ジドウ</t>
    </rPh>
    <rPh sb="6" eb="8">
      <t>ブンガク</t>
    </rPh>
    <rPh sb="8" eb="9">
      <t>カン</t>
    </rPh>
    <phoneticPr fontId="3"/>
  </si>
  <si>
    <t>全ページ※１</t>
    <phoneticPr fontId="3"/>
  </si>
  <si>
    <t>トップ</t>
  </si>
  <si>
    <t>総利用人数</t>
  </si>
  <si>
    <t>合計（人数）</t>
  </si>
  <si>
    <t>合計（回数）</t>
  </si>
  <si>
    <t>生涯学習等</t>
    <rPh sb="0" eb="2">
      <t>ショウガイ</t>
    </rPh>
    <rPh sb="2" eb="4">
      <t>ガクシュウ</t>
    </rPh>
    <phoneticPr fontId="3"/>
  </si>
  <si>
    <t>講座・研修等</t>
  </si>
  <si>
    <t>会議室</t>
    <phoneticPr fontId="3"/>
  </si>
  <si>
    <t>音楽会・演劇等</t>
  </si>
  <si>
    <t>講演等</t>
  </si>
  <si>
    <t>検索</t>
    <rPh sb="0" eb="2">
      <t>ケンサク</t>
    </rPh>
    <phoneticPr fontId="3"/>
  </si>
  <si>
    <t>※ 協力貸出、高等学校図書館、府域市町村読書会への貸出、府外図書館等への貸出の合計</t>
    <phoneticPr fontId="3"/>
  </si>
  <si>
    <t>WEB</t>
    <phoneticPr fontId="3"/>
  </si>
  <si>
    <t>ＯＰＡＣ</t>
    <phoneticPr fontId="3"/>
  </si>
  <si>
    <t>合計</t>
    <rPh sb="0" eb="2">
      <t>ゴウケイ</t>
    </rPh>
    <phoneticPr fontId="3"/>
  </si>
  <si>
    <t>　　　　　　　　　　　　区分
分類(NDC）</t>
    <phoneticPr fontId="3"/>
  </si>
  <si>
    <t>和書(冊)</t>
    <phoneticPr fontId="3"/>
  </si>
  <si>
    <t>洋書(冊)</t>
    <phoneticPr fontId="3"/>
  </si>
  <si>
    <t>計(冊)</t>
    <phoneticPr fontId="3"/>
  </si>
  <si>
    <t>構成比(％)</t>
    <phoneticPr fontId="3"/>
  </si>
  <si>
    <t>一般書</t>
    <phoneticPr fontId="3"/>
  </si>
  <si>
    <t>3　社会科学</t>
    <phoneticPr fontId="3"/>
  </si>
  <si>
    <t>児童書</t>
    <phoneticPr fontId="3"/>
  </si>
  <si>
    <t>和装書等</t>
    <phoneticPr fontId="3"/>
  </si>
  <si>
    <t>(p.8)音響・映像資料等</t>
    <phoneticPr fontId="3"/>
  </si>
  <si>
    <t>ビデオテープ</t>
    <phoneticPr fontId="3"/>
  </si>
  <si>
    <t>カセットテープ</t>
    <phoneticPr fontId="3"/>
  </si>
  <si>
    <t>電子媒体</t>
    <phoneticPr fontId="3"/>
  </si>
  <si>
    <t>フロッピーディスク</t>
    <phoneticPr fontId="3"/>
  </si>
  <si>
    <t>マイクロフィルム</t>
    <phoneticPr fontId="3"/>
  </si>
  <si>
    <t>(p.13)協力貸出（冊数）</t>
    <phoneticPr fontId="3"/>
  </si>
  <si>
    <t>合計</t>
    <phoneticPr fontId="3"/>
  </si>
  <si>
    <t>貸出団体数(延べ)</t>
    <phoneticPr fontId="3"/>
  </si>
  <si>
    <t>貸出セット数計</t>
    <phoneticPr fontId="3"/>
  </si>
  <si>
    <r>
      <t>貸出冊数計</t>
    </r>
    <r>
      <rPr>
        <sz val="10.5"/>
        <color rgb="FF000000"/>
        <rFont val="Century"/>
        <family val="1"/>
      </rPr>
      <t/>
    </r>
    <phoneticPr fontId="3"/>
  </si>
  <si>
    <t>特別貸出用図書セット　　</t>
    <phoneticPr fontId="3"/>
  </si>
  <si>
    <t>アジア絵本貸出セット　　</t>
    <phoneticPr fontId="3"/>
  </si>
  <si>
    <t>展示用セット　　　　　　</t>
    <phoneticPr fontId="3"/>
  </si>
  <si>
    <r>
      <t xml:space="preserve">(p.14)対面朗読サービス </t>
    </r>
    <r>
      <rPr>
        <b/>
        <sz val="12"/>
        <color rgb="FF000000"/>
        <rFont val="游ゴシック Light"/>
        <family val="3"/>
        <charset val="128"/>
        <scheme val="major"/>
      </rPr>
      <t>(プライベート録音含む）</t>
    </r>
    <rPh sb="22" eb="24">
      <t>ロクオン</t>
    </rPh>
    <rPh sb="24" eb="25">
      <t>フク</t>
    </rPh>
    <phoneticPr fontId="3"/>
  </si>
  <si>
    <t>※ 中之島図書館と共通データ</t>
  </si>
  <si>
    <t>オンライン</t>
    <phoneticPr fontId="3"/>
  </si>
  <si>
    <t>和書(冊)</t>
  </si>
  <si>
    <t>洋書(冊)</t>
  </si>
  <si>
    <t>計(冊)</t>
  </si>
  <si>
    <t>　内オンライン</t>
    <rPh sb="1" eb="2">
      <t>ウチ</t>
    </rPh>
    <phoneticPr fontId="3"/>
  </si>
  <si>
    <t>　内オンライン</t>
    <phoneticPr fontId="3"/>
  </si>
  <si>
    <t>朗読実施回数</t>
    <phoneticPr fontId="3"/>
  </si>
  <si>
    <t>音声デイジー提供数</t>
    <rPh sb="0" eb="2">
      <t>オンセイ</t>
    </rPh>
    <phoneticPr fontId="3"/>
  </si>
  <si>
    <t>当館提供コンテンツの利用状況（音声デイジー）</t>
    <rPh sb="2" eb="4">
      <t>テイキョウ</t>
    </rPh>
    <rPh sb="15" eb="17">
      <t>オンセイ</t>
    </rPh>
    <phoneticPr fontId="3"/>
  </si>
  <si>
    <t>当館提供コンテンツの利用状況（テキストデータ）</t>
    <rPh sb="2" eb="4">
      <t>テイキョウ</t>
    </rPh>
    <phoneticPr fontId="3"/>
  </si>
  <si>
    <t>(p.13)遠隔地返却</t>
    <rPh sb="6" eb="9">
      <t>エンカクチ</t>
    </rPh>
    <rPh sb="9" eb="11">
      <t>ヘンキャク</t>
    </rPh>
    <phoneticPr fontId="3"/>
  </si>
  <si>
    <t>守口市※</t>
    <phoneticPr fontId="3"/>
  </si>
  <si>
    <t>(p.3）令和4年度当初予算</t>
    <rPh sb="5" eb="7">
      <t>レイワ</t>
    </rPh>
    <phoneticPr fontId="3"/>
  </si>
  <si>
    <t>令和4年3月31日現在</t>
  </si>
  <si>
    <t>令和4年3月31日現在</t>
    <phoneticPr fontId="3"/>
  </si>
  <si>
    <t>令和３年度
受入点数</t>
    <rPh sb="0" eb="2">
      <t>レイワ</t>
    </rPh>
    <phoneticPr fontId="3"/>
  </si>
  <si>
    <t>※</t>
  </si>
  <si>
    <t>※新型コロナウイルス感染拡大防止のため中止</t>
    <phoneticPr fontId="3"/>
  </si>
  <si>
    <t>地下書庫探検ツアー</t>
    <phoneticPr fontId="3"/>
  </si>
  <si>
    <t>※総枚数は，館内複写の枚数と郵送・WEB申込枚数の総計　</t>
    <phoneticPr fontId="3"/>
  </si>
  <si>
    <t>※契約データベース（計23種　商用オンライン21種、非商用オンラインⅠ種　DVD-ROM1種）（令和4年3月31日現在）</t>
    <rPh sb="1" eb="3">
      <t>ケイヤク</t>
    </rPh>
    <rPh sb="10" eb="11">
      <t>ケイ</t>
    </rPh>
    <rPh sb="13" eb="14">
      <t>シュ</t>
    </rPh>
    <rPh sb="15" eb="17">
      <t>ショウヨウ</t>
    </rPh>
    <rPh sb="24" eb="25">
      <t>シュ</t>
    </rPh>
    <rPh sb="26" eb="27">
      <t>ヒ</t>
    </rPh>
    <rPh sb="27" eb="29">
      <t>ショウヨウ</t>
    </rPh>
    <rPh sb="35" eb="36">
      <t>シュ</t>
    </rPh>
    <rPh sb="45" eb="46">
      <t>シュ</t>
    </rPh>
    <rPh sb="48" eb="50">
      <t>レイワ</t>
    </rPh>
    <rPh sb="51" eb="52">
      <t>ネン</t>
    </rPh>
    <rPh sb="53" eb="54">
      <t>ガツ</t>
    </rPh>
    <rPh sb="56" eb="57">
      <t>ニチ</t>
    </rPh>
    <rPh sb="57" eb="59">
      <t>ゲンザイ</t>
    </rPh>
    <phoneticPr fontId="3"/>
  </si>
  <si>
    <t>(p.26)政策立案支援サービス</t>
    <phoneticPr fontId="3"/>
  </si>
  <si>
    <r>
      <t>(p.27)個人レファレンス件数</t>
    </r>
    <r>
      <rPr>
        <sz val="8.5"/>
        <color rgb="FF000000"/>
        <rFont val="ＭＳ 明朝"/>
        <family val="1"/>
        <charset val="128"/>
      </rPr>
      <t/>
    </r>
    <rPh sb="6" eb="8">
      <t>コジン</t>
    </rPh>
    <phoneticPr fontId="3"/>
  </si>
  <si>
    <t>(p.27)予約件数</t>
    <phoneticPr fontId="3"/>
  </si>
  <si>
    <r>
      <t>(p.26)複写</t>
    </r>
    <r>
      <rPr>
        <sz val="8.5"/>
        <color rgb="FF000000"/>
        <rFont val="ＭＳ 明朝"/>
        <family val="1"/>
        <charset val="128"/>
      </rPr>
      <t/>
    </r>
    <phoneticPr fontId="3"/>
  </si>
  <si>
    <t>(p.27)データベース利用件数</t>
    <phoneticPr fontId="3"/>
  </si>
  <si>
    <t>(p.27)無線LAN利用</t>
    <rPh sb="6" eb="8">
      <t>ムセン</t>
    </rPh>
    <phoneticPr fontId="3"/>
  </si>
  <si>
    <t>(p.27)ホール・会議室の利用</t>
    <phoneticPr fontId="3"/>
  </si>
  <si>
    <t>府域公共図書館</t>
    <phoneticPr fontId="3"/>
  </si>
  <si>
    <t>(p.25)地下書庫見学ツアー</t>
    <phoneticPr fontId="3"/>
  </si>
  <si>
    <t>(p.26)団体貸出</t>
    <phoneticPr fontId="3"/>
  </si>
  <si>
    <t>(p.26)開館日数・入館者</t>
    <phoneticPr fontId="3"/>
  </si>
  <si>
    <t>(p.26)個人貸出・書庫出納冊数　</t>
    <phoneticPr fontId="3"/>
  </si>
  <si>
    <r>
      <t>(p.27)ホームページアクセス状況</t>
    </r>
    <r>
      <rPr>
        <sz val="8.5"/>
        <color rgb="FF000000"/>
        <rFont val="ＭＳ 明朝"/>
        <family val="1"/>
        <charset val="128"/>
      </rPr>
      <t/>
    </r>
    <phoneticPr fontId="3"/>
  </si>
  <si>
    <t>(p.27)「利用者のページ」アクセス数</t>
    <phoneticPr fontId="3"/>
  </si>
  <si>
    <t>(p.26)利用者登録　</t>
    <phoneticPr fontId="3"/>
  </si>
  <si>
    <t>※別途、移行資料約70万点。うち、移管手続き終了は187,725点</t>
    <rPh sb="1" eb="3">
      <t>ベット</t>
    </rPh>
    <rPh sb="4" eb="6">
      <t>イコウ</t>
    </rPh>
    <rPh sb="6" eb="8">
      <t>シリョウ</t>
    </rPh>
    <rPh sb="8" eb="9">
      <t>ヤク</t>
    </rPh>
    <rPh sb="11" eb="13">
      <t>マンテン</t>
    </rPh>
    <rPh sb="17" eb="19">
      <t>イカン</t>
    </rPh>
    <rPh sb="19" eb="21">
      <t>テツヅ</t>
    </rPh>
    <rPh sb="22" eb="24">
      <t>シュウリョウ</t>
    </rPh>
    <rPh sb="32" eb="33">
      <t>テン</t>
    </rPh>
    <phoneticPr fontId="3"/>
  </si>
  <si>
    <t>5763点</t>
    <rPh sb="4" eb="5">
      <t>テン</t>
    </rPh>
    <phoneticPr fontId="3"/>
  </si>
  <si>
    <t>6125点</t>
    <rPh sb="4" eb="5">
      <t>テン</t>
    </rPh>
    <phoneticPr fontId="3"/>
  </si>
  <si>
    <t>11,888点</t>
    <phoneticPr fontId="3"/>
  </si>
  <si>
    <t>※コロナウイルス感染拡大防止のため、4月25日から6月20日まで臨時休館</t>
    <rPh sb="10" eb="12">
      <t>カクダイ</t>
    </rPh>
    <rPh sb="19" eb="20">
      <t>ガツ</t>
    </rPh>
    <rPh sb="22" eb="23">
      <t>ニチ</t>
    </rPh>
    <rPh sb="26" eb="27">
      <t>ガツ</t>
    </rPh>
    <rPh sb="29" eb="30">
      <t>ニチ</t>
    </rPh>
    <phoneticPr fontId="3"/>
  </si>
  <si>
    <t>※新型コロナウイルス感染拡大防止のため、4月25日から6月20日まで臨時休館</t>
    <rPh sb="1" eb="3">
      <t>シンガタ</t>
    </rPh>
    <rPh sb="10" eb="16">
      <t>カンセンカクダイボウシ</t>
    </rPh>
    <rPh sb="21" eb="22">
      <t>ガツ</t>
    </rPh>
    <rPh sb="24" eb="25">
      <t>ニチ</t>
    </rPh>
    <rPh sb="28" eb="29">
      <t>ガツ</t>
    </rPh>
    <rPh sb="31" eb="32">
      <t>カ</t>
    </rPh>
    <rPh sb="34" eb="36">
      <t>リンジ</t>
    </rPh>
    <rPh sb="36" eb="38">
      <t>キュウカン</t>
    </rPh>
    <phoneticPr fontId="3"/>
  </si>
  <si>
    <t>※1月30日・31日は法定点検、その他保守による利用不可の時間あり</t>
    <rPh sb="5" eb="6">
      <t>ニチ</t>
    </rPh>
    <phoneticPr fontId="3"/>
  </si>
  <si>
    <t>※新型コロナウイルス感染拡大防止のため、4月25日から6月20日まで臨時休館</t>
    <phoneticPr fontId="3"/>
  </si>
  <si>
    <t>(p.26)有効登録者の内訳</t>
    <phoneticPr fontId="3"/>
  </si>
  <si>
    <t>※のべ利用者数</t>
  </si>
  <si>
    <t>※「文書」は郵送、FAXの合計。WEBは365日、口頭は開館日数、電話・文書は対応日数が母数となるため合計の一日平均は算出せず</t>
    <rPh sb="2" eb="4">
      <t>ブンショ</t>
    </rPh>
    <rPh sb="6" eb="8">
      <t>ユウソウ</t>
    </rPh>
    <rPh sb="13" eb="15">
      <t>ゴウケイ</t>
    </rPh>
    <phoneticPr fontId="3"/>
  </si>
  <si>
    <t>※ 中之島図書館と共通データ／1月30日・31日は法定点検、その他保守による利用不可の時間あり</t>
    <rPh sb="2" eb="5">
      <t>ナカノシマ</t>
    </rPh>
    <rPh sb="5" eb="8">
      <t>トショカン</t>
    </rPh>
    <rPh sb="9" eb="11">
      <t>キョウツウ</t>
    </rPh>
    <rPh sb="16" eb="17">
      <t>ガツ</t>
    </rPh>
    <rPh sb="19" eb="20">
      <t>ニチ</t>
    </rPh>
    <rPh sb="23" eb="24">
      <t>ニチ</t>
    </rPh>
    <rPh sb="32" eb="33">
      <t>タ</t>
    </rPh>
    <phoneticPr fontId="3"/>
  </si>
  <si>
    <t>※ 窓口・OPAC（館内）は開館日数、WEB・携帯は365日がそれぞれ母数となるため、合計の一日平均は算出せず。</t>
    <rPh sb="23" eb="25">
      <t>ケイタイ</t>
    </rPh>
    <phoneticPr fontId="3"/>
  </si>
  <si>
    <t>(p.17)国際児童文学館令和３年度受入点数における購入・寄贈の割合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レイワ</t>
    </rPh>
    <rPh sb="16" eb="17">
      <t>ネン</t>
    </rPh>
    <rPh sb="17" eb="18">
      <t>ド</t>
    </rPh>
    <rPh sb="18" eb="20">
      <t>ウケイレ</t>
    </rPh>
    <rPh sb="20" eb="22">
      <t>テンスウ</t>
    </rPh>
    <rPh sb="26" eb="28">
      <t>コウニュウ</t>
    </rPh>
    <rPh sb="29" eb="31">
      <t>キソウ</t>
    </rPh>
    <rPh sb="32" eb="34">
      <t>ワリアイ</t>
    </rPh>
    <phoneticPr fontId="3"/>
  </si>
  <si>
    <t>(p.17)国際児童文学館　令和３年度受入統計</t>
    <rPh sb="14" eb="16">
      <t>レイワ</t>
    </rPh>
    <rPh sb="17" eb="19">
      <t>ネンド</t>
    </rPh>
    <phoneticPr fontId="3"/>
  </si>
  <si>
    <t>令和3年度
受入点数</t>
    <rPh sb="0" eb="2">
      <t>レイワ</t>
    </rPh>
    <rPh sb="3" eb="5">
      <t>ネンド</t>
    </rPh>
    <rPh sb="4" eb="5">
      <t>ド</t>
    </rPh>
    <phoneticPr fontId="3"/>
  </si>
  <si>
    <t>(p.8)図書受入統計（令和3年度）</t>
    <rPh sb="12" eb="14">
      <t>レイワ</t>
    </rPh>
    <phoneticPr fontId="3"/>
  </si>
  <si>
    <r>
      <t>(p.8)図書受入点数における購入・寄贈等の割合（令和</t>
    </r>
    <r>
      <rPr>
        <b/>
        <sz val="14"/>
        <rFont val="游ゴシック Light"/>
        <family val="3"/>
        <charset val="128"/>
        <scheme val="major"/>
      </rPr>
      <t>3</t>
    </r>
    <r>
      <rPr>
        <b/>
        <sz val="14"/>
        <color theme="1"/>
        <rFont val="游ゴシック Light"/>
        <family val="3"/>
        <charset val="128"/>
        <scheme val="major"/>
      </rPr>
      <t>年度）</t>
    </r>
    <rPh sb="9" eb="11">
      <t>テンスウ</t>
    </rPh>
    <rPh sb="15" eb="17">
      <t>コウニュウ</t>
    </rPh>
    <rPh sb="18" eb="20">
      <t>キソウ</t>
    </rPh>
    <rPh sb="20" eb="21">
      <t>ナド</t>
    </rPh>
    <rPh sb="22" eb="24">
      <t>ワリアイ</t>
    </rPh>
    <rPh sb="25" eb="27">
      <t>レイワ</t>
    </rPh>
    <phoneticPr fontId="3"/>
  </si>
  <si>
    <t>(「大阪府毎月推計人口 令和3年10月1日現在」による）</t>
    <rPh sb="5" eb="7">
      <t>マイツキ</t>
    </rPh>
    <rPh sb="12" eb="14">
      <t>レイワ</t>
    </rPh>
    <rPh sb="20" eb="21">
      <t>ヒ</t>
    </rPh>
    <phoneticPr fontId="3"/>
  </si>
  <si>
    <t>(単位：千円)</t>
    <phoneticPr fontId="3"/>
  </si>
  <si>
    <t>(単位：㎡)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</si>
</sst>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.00000_ "/>
    <numFmt numFmtId="178" formatCode="#,##0_);[Red]\(#,##0\)"/>
    <numFmt numFmtId="179" formatCode="0_ "/>
    <numFmt numFmtId="180" formatCode="0.0"/>
    <numFmt numFmtId="181" formatCode="#,##0_ "/>
    <numFmt numFmtId="182" formatCode="0_);[Red]\(0\)"/>
  </numFmts>
  <fonts count="42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 Light"/>
      <family val="3"/>
      <charset val="128"/>
      <scheme val="major"/>
    </font>
    <font>
      <b/>
      <sz val="14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1"/>
      <color theme="1"/>
      <name val="游ゴシック"/>
      <family val="2"/>
      <charset val="128"/>
      <scheme val="minor"/>
    </font>
    <font>
      <b/>
      <sz val="18"/>
      <color rgb="FF000000"/>
      <name val="游ゴシック Light"/>
      <family val="3"/>
      <charset val="128"/>
      <scheme val="major"/>
    </font>
    <font>
      <b/>
      <sz val="10"/>
      <color rgb="FF000000"/>
      <name val="游ゴシック Light"/>
      <family val="3"/>
      <charset val="128"/>
      <scheme val="major"/>
    </font>
    <font>
      <sz val="10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b/>
      <sz val="14"/>
      <color rgb="FF000000"/>
      <name val="游ゴシック Light"/>
      <family val="3"/>
      <charset val="128"/>
      <scheme val="major"/>
    </font>
    <font>
      <b/>
      <sz val="12"/>
      <color rgb="FF000000"/>
      <name val="游ゴシック Light"/>
      <family val="3"/>
      <charset val="128"/>
      <scheme val="major"/>
    </font>
    <font>
      <b/>
      <sz val="11"/>
      <color rgb="FF000000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sz val="10.5"/>
      <color rgb="FF000000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Century"/>
      <family val="1"/>
    </font>
    <font>
      <sz val="10.5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8.5"/>
      <color rgb="FF000000"/>
      <name val="游ゴシック Light"/>
      <family val="3"/>
      <charset val="128"/>
      <scheme val="major"/>
    </font>
    <font>
      <b/>
      <sz val="16"/>
      <color rgb="FF000000"/>
      <name val="游ゴシック Light"/>
      <family val="3"/>
      <charset val="128"/>
      <scheme val="major"/>
    </font>
    <font>
      <b/>
      <sz val="16"/>
      <name val="游ゴシック Light"/>
      <family val="3"/>
      <charset val="128"/>
      <scheme val="major"/>
    </font>
    <font>
      <sz val="8"/>
      <color rgb="FF000000"/>
      <name val="游ゴシック Light"/>
      <family val="3"/>
      <charset val="128"/>
      <scheme val="major"/>
    </font>
    <font>
      <sz val="11"/>
      <color rgb="FF0070C0"/>
      <name val="游ゴシック Light"/>
      <family val="3"/>
      <charset val="128"/>
      <scheme val="major"/>
    </font>
    <font>
      <sz val="8.5"/>
      <color rgb="FF000000"/>
      <name val="ＭＳ 明朝"/>
      <family val="1"/>
      <charset val="128"/>
    </font>
    <font>
      <sz val="8.5"/>
      <name val="游ゴシック Light"/>
      <family val="3"/>
      <charset val="128"/>
      <scheme val="major"/>
    </font>
    <font>
      <sz val="9"/>
      <color theme="1"/>
      <name val="ＭＳ 明朝"/>
      <family val="1"/>
      <charset val="128"/>
    </font>
    <font>
      <sz val="11"/>
      <color rgb="FFFF0000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b/>
      <sz val="10.5"/>
      <name val="游ゴシック Light"/>
      <family val="3"/>
      <charset val="128"/>
      <scheme val="major"/>
    </font>
    <font>
      <sz val="11"/>
      <name val="游ゴシック"/>
      <family val="2"/>
      <charset val="128"/>
      <scheme val="minor"/>
    </font>
    <font>
      <sz val="10"/>
      <color rgb="FFFF0000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sz val="10"/>
      <name val="游ゴシック"/>
      <family val="2"/>
      <charset val="128"/>
      <scheme val="minor"/>
    </font>
    <font>
      <sz val="14"/>
      <name val="游ゴシック Light"/>
      <family val="3"/>
      <charset val="128"/>
      <scheme val="major"/>
    </font>
    <font>
      <sz val="10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67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 wrapText="1"/>
    </xf>
    <xf numFmtId="0" fontId="10" fillId="0" borderId="13" xfId="0" applyFont="1" applyBorder="1" applyAlignment="1">
      <alignment vertical="center" wrapText="1"/>
    </xf>
    <xf numFmtId="3" fontId="10" fillId="0" borderId="15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vertical="center" wrapText="1"/>
    </xf>
    <xf numFmtId="0" fontId="10" fillId="0" borderId="15" xfId="0" applyFont="1" applyBorder="1" applyAlignment="1">
      <alignment horizontal="right" vertical="center" wrapText="1"/>
    </xf>
    <xf numFmtId="3" fontId="10" fillId="0" borderId="18" xfId="0" applyNumberFormat="1" applyFont="1" applyBorder="1" applyAlignment="1">
      <alignment horizontal="right" vertical="center" wrapText="1"/>
    </xf>
    <xf numFmtId="3" fontId="10" fillId="0" borderId="21" xfId="0" applyNumberFormat="1" applyFont="1" applyBorder="1" applyAlignment="1">
      <alignment horizontal="right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3" fontId="5" fillId="0" borderId="28" xfId="0" applyNumberFormat="1" applyFont="1" applyFill="1" applyBorder="1" applyAlignment="1">
      <alignment horizontal="right" vertical="center" wrapText="1"/>
    </xf>
    <xf numFmtId="0" fontId="5" fillId="0" borderId="25" xfId="0" applyFont="1" applyFill="1" applyBorder="1" applyAlignment="1">
      <alignment horizontal="righ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15" xfId="0" applyNumberFormat="1" applyFont="1" applyFill="1" applyBorder="1" applyAlignment="1">
      <alignment horizontal="right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3" fontId="5" fillId="0" borderId="29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0" xfId="0" applyNumberFormat="1" applyFont="1" applyAlignment="1"/>
    <xf numFmtId="3" fontId="0" fillId="0" borderId="0" xfId="0" applyNumberFormat="1" applyFont="1" applyAlignment="1"/>
    <xf numFmtId="10" fontId="4" fillId="0" borderId="0" xfId="0" applyNumberFormat="1" applyFont="1" applyFill="1">
      <alignment vertical="center"/>
    </xf>
    <xf numFmtId="177" fontId="4" fillId="0" borderId="0" xfId="0" applyNumberFormat="1" applyFont="1">
      <alignment vertical="center"/>
    </xf>
    <xf numFmtId="0" fontId="10" fillId="0" borderId="4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horizontal="justify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3" fontId="29" fillId="0" borderId="0" xfId="0" applyNumberFormat="1" applyFont="1" applyFill="1" applyBorder="1" applyAlignment="1">
      <alignment horizontal="right" vertical="center" wrapText="1"/>
    </xf>
    <xf numFmtId="181" fontId="4" fillId="0" borderId="0" xfId="0" applyNumberFormat="1" applyFont="1">
      <alignment vertical="center"/>
    </xf>
    <xf numFmtId="0" fontId="11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3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3" fontId="5" fillId="0" borderId="21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1" fillId="0" borderId="0" xfId="0" applyFont="1" applyFill="1">
      <alignment vertical="center"/>
    </xf>
    <xf numFmtId="0" fontId="15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/>
    </xf>
    <xf numFmtId="0" fontId="10" fillId="0" borderId="0" xfId="0" applyFont="1" applyFill="1" applyAlignment="1">
      <alignment vertical="center"/>
    </xf>
    <xf numFmtId="0" fontId="4" fillId="0" borderId="46" xfId="0" applyFont="1" applyFill="1" applyBorder="1">
      <alignment vertical="center"/>
    </xf>
    <xf numFmtId="0" fontId="10" fillId="0" borderId="37" xfId="0" applyFont="1" applyFill="1" applyBorder="1" applyAlignment="1">
      <alignment horizontal="justify" vertical="center"/>
    </xf>
    <xf numFmtId="0" fontId="10" fillId="0" borderId="23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38" xfId="0" applyFont="1" applyFill="1" applyBorder="1" applyAlignment="1">
      <alignment vertical="center"/>
    </xf>
    <xf numFmtId="0" fontId="11" fillId="0" borderId="51" xfId="0" applyFont="1" applyFill="1" applyBorder="1" applyAlignment="1">
      <alignment horizontal="left" vertical="center"/>
    </xf>
    <xf numFmtId="3" fontId="4" fillId="0" borderId="0" xfId="0" applyNumberFormat="1" applyFont="1" applyFill="1">
      <alignment vertical="center"/>
    </xf>
    <xf numFmtId="0" fontId="10" fillId="0" borderId="50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0" fillId="0" borderId="0" xfId="0" applyFill="1">
      <alignment vertical="center"/>
    </xf>
    <xf numFmtId="0" fontId="21" fillId="0" borderId="51" xfId="0" applyFont="1" applyFill="1" applyBorder="1" applyAlignment="1">
      <alignment horizontal="justify" vertical="center"/>
    </xf>
    <xf numFmtId="0" fontId="10" fillId="0" borderId="23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justify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justify" vertical="center"/>
    </xf>
    <xf numFmtId="0" fontId="10" fillId="0" borderId="48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4" fillId="0" borderId="0" xfId="0" applyFont="1" applyFill="1" applyBorder="1">
      <alignment vertical="center"/>
    </xf>
    <xf numFmtId="0" fontId="10" fillId="0" borderId="58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vertical="center" wrapText="1"/>
    </xf>
    <xf numFmtId="0" fontId="10" fillId="0" borderId="6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0" fillId="0" borderId="3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top" wrapText="1"/>
    </xf>
    <xf numFmtId="0" fontId="10" fillId="0" borderId="6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justify" vertical="center"/>
    </xf>
    <xf numFmtId="0" fontId="5" fillId="0" borderId="46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7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justify" vertical="center"/>
    </xf>
    <xf numFmtId="0" fontId="13" fillId="0" borderId="1" xfId="0" applyFont="1" applyFill="1" applyBorder="1" applyAlignment="1">
      <alignment horizontal="justify" vertical="center" wrapText="1"/>
    </xf>
    <xf numFmtId="0" fontId="23" fillId="0" borderId="26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justify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/>
    </xf>
    <xf numFmtId="0" fontId="10" fillId="0" borderId="8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justify" vertical="center"/>
    </xf>
    <xf numFmtId="0" fontId="27" fillId="0" borderId="0" xfId="0" applyFont="1" applyFill="1" applyAlignment="1">
      <alignment horizontal="left" vertical="center"/>
    </xf>
    <xf numFmtId="176" fontId="4" fillId="0" borderId="0" xfId="2" applyNumberFormat="1" applyFont="1" applyFill="1">
      <alignment vertical="center"/>
    </xf>
    <xf numFmtId="38" fontId="4" fillId="0" borderId="0" xfId="1" applyFont="1" applyFill="1">
      <alignment vertical="center"/>
    </xf>
    <xf numFmtId="0" fontId="5" fillId="0" borderId="26" xfId="0" applyFont="1" applyFill="1" applyBorder="1" applyAlignment="1">
      <alignment horizontal="center" vertical="center" wrapText="1"/>
    </xf>
    <xf numFmtId="181" fontId="4" fillId="0" borderId="0" xfId="0" applyNumberFormat="1" applyFont="1" applyFill="1">
      <alignment vertical="center"/>
    </xf>
    <xf numFmtId="0" fontId="10" fillId="0" borderId="3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horizontal="right" vertical="center" wrapText="1"/>
    </xf>
    <xf numFmtId="0" fontId="5" fillId="0" borderId="0" xfId="0" applyFont="1" applyFill="1">
      <alignment vertical="center"/>
    </xf>
    <xf numFmtId="1" fontId="4" fillId="0" borderId="0" xfId="0" applyNumberFormat="1" applyFont="1" applyFill="1">
      <alignment vertical="center"/>
    </xf>
    <xf numFmtId="0" fontId="32" fillId="0" borderId="0" xfId="0" applyFont="1" applyFill="1" applyAlignment="1">
      <alignment horizontal="justify" vertical="center"/>
    </xf>
    <xf numFmtId="0" fontId="4" fillId="0" borderId="11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3" fontId="5" fillId="0" borderId="24" xfId="0" applyNumberFormat="1" applyFont="1" applyFill="1" applyBorder="1" applyAlignment="1">
      <alignment horizontal="right" vertical="center" wrapText="1"/>
    </xf>
    <xf numFmtId="0" fontId="2" fillId="2" borderId="0" xfId="0" applyFont="1" applyFill="1">
      <alignment vertical="center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0" fontId="5" fillId="0" borderId="42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justify" vertical="center" wrapText="1"/>
    </xf>
    <xf numFmtId="0" fontId="5" fillId="0" borderId="39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46" xfId="0" applyFont="1" applyFill="1" applyBorder="1" applyAlignment="1">
      <alignment horizontal="justify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horizontal="justify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justify" vertical="center" wrapText="1"/>
    </xf>
    <xf numFmtId="0" fontId="5" fillId="0" borderId="88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justify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right" vertical="center" wrapText="1"/>
    </xf>
    <xf numFmtId="0" fontId="23" fillId="0" borderId="21" xfId="0" applyFont="1" applyFill="1" applyBorder="1" applyAlignment="1">
      <alignment horizontal="right" vertical="center" wrapText="1"/>
    </xf>
    <xf numFmtId="0" fontId="23" fillId="0" borderId="17" xfId="0" applyFont="1" applyFill="1" applyBorder="1" applyAlignment="1">
      <alignment horizontal="right" vertical="center" wrapText="1"/>
    </xf>
    <xf numFmtId="0" fontId="23" fillId="0" borderId="15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3" fontId="5" fillId="0" borderId="84" xfId="0" applyNumberFormat="1" applyFont="1" applyFill="1" applyBorder="1" applyAlignment="1">
      <alignment vertical="center" wrapText="1"/>
    </xf>
    <xf numFmtId="3" fontId="5" fillId="0" borderId="16" xfId="0" applyNumberFormat="1" applyFont="1" applyFill="1" applyBorder="1" applyAlignment="1">
      <alignment vertical="center" wrapText="1"/>
    </xf>
    <xf numFmtId="3" fontId="5" fillId="0" borderId="49" xfId="0" applyNumberFormat="1" applyFont="1" applyFill="1" applyBorder="1" applyAlignment="1">
      <alignment vertical="center" wrapText="1"/>
    </xf>
    <xf numFmtId="181" fontId="5" fillId="0" borderId="84" xfId="0" applyNumberFormat="1" applyFont="1" applyFill="1" applyBorder="1" applyAlignment="1">
      <alignment vertical="center" wrapText="1"/>
    </xf>
    <xf numFmtId="181" fontId="5" fillId="0" borderId="16" xfId="0" applyNumberFormat="1" applyFont="1" applyFill="1" applyBorder="1" applyAlignment="1">
      <alignment vertical="center" wrapText="1"/>
    </xf>
    <xf numFmtId="181" fontId="5" fillId="0" borderId="15" xfId="0" applyNumberFormat="1" applyFont="1" applyFill="1" applyBorder="1" applyAlignment="1">
      <alignment vertical="center" wrapText="1"/>
    </xf>
    <xf numFmtId="181" fontId="5" fillId="0" borderId="5" xfId="0" applyNumberFormat="1" applyFont="1" applyFill="1" applyBorder="1" applyAlignment="1">
      <alignment vertical="center" wrapText="1"/>
    </xf>
    <xf numFmtId="181" fontId="5" fillId="0" borderId="13" xfId="0" applyNumberFormat="1" applyFont="1" applyFill="1" applyBorder="1" applyAlignment="1">
      <alignment vertical="center" wrapText="1"/>
    </xf>
    <xf numFmtId="181" fontId="5" fillId="0" borderId="48" xfId="0" applyNumberFormat="1" applyFont="1" applyFill="1" applyBorder="1" applyAlignment="1">
      <alignment vertical="center" wrapText="1"/>
    </xf>
    <xf numFmtId="181" fontId="5" fillId="0" borderId="9" xfId="0" applyNumberFormat="1" applyFont="1" applyFill="1" applyBorder="1" applyAlignment="1">
      <alignment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35" fillId="0" borderId="0" xfId="0" applyFont="1" applyFill="1" applyAlignment="1">
      <alignment horizontal="left" vertical="center"/>
    </xf>
    <xf numFmtId="3" fontId="5" fillId="0" borderId="39" xfId="0" applyNumberFormat="1" applyFont="1" applyFill="1" applyBorder="1" applyAlignment="1">
      <alignment horizontal="right" vertical="center" wrapText="1"/>
    </xf>
    <xf numFmtId="0" fontId="5" fillId="0" borderId="4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>
      <alignment vertical="center"/>
    </xf>
    <xf numFmtId="3" fontId="5" fillId="0" borderId="17" xfId="0" applyNumberFormat="1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6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181" fontId="5" fillId="0" borderId="0" xfId="0" applyNumberFormat="1" applyFont="1" applyFill="1">
      <alignment vertical="center"/>
    </xf>
    <xf numFmtId="0" fontId="5" fillId="0" borderId="34" xfId="0" applyFont="1" applyFill="1" applyBorder="1" applyAlignment="1">
      <alignment horizontal="center" vertical="center" wrapText="1"/>
    </xf>
    <xf numFmtId="3" fontId="34" fillId="0" borderId="53" xfId="0" applyNumberFormat="1" applyFont="1" applyFill="1" applyBorder="1" applyAlignment="1">
      <alignment horizontal="right" vertical="center" wrapText="1"/>
    </xf>
    <xf numFmtId="0" fontId="36" fillId="0" borderId="0" xfId="0" applyFont="1" applyFill="1">
      <alignment vertical="center"/>
    </xf>
    <xf numFmtId="0" fontId="36" fillId="0" borderId="58" xfId="0" applyFont="1" applyFill="1" applyBorder="1">
      <alignment vertical="center"/>
    </xf>
    <xf numFmtId="0" fontId="36" fillId="0" borderId="0" xfId="0" applyFont="1" applyFill="1" applyBorder="1">
      <alignment vertical="center"/>
    </xf>
    <xf numFmtId="3" fontId="36" fillId="0" borderId="0" xfId="0" applyNumberFormat="1" applyFont="1" applyFill="1">
      <alignment vertical="center"/>
    </xf>
    <xf numFmtId="0" fontId="5" fillId="0" borderId="2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justify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37" fillId="0" borderId="11" xfId="0" applyNumberFormat="1" applyFont="1" applyFill="1" applyBorder="1" applyAlignment="1">
      <alignment horizontal="right" vertical="center" wrapText="1"/>
    </xf>
    <xf numFmtId="180" fontId="5" fillId="0" borderId="0" xfId="0" applyNumberFormat="1" applyFont="1" applyFill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3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2" fillId="0" borderId="0" xfId="0" applyFont="1" applyFill="1">
      <alignment vertical="center"/>
    </xf>
    <xf numFmtId="3" fontId="5" fillId="2" borderId="82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3" fontId="5" fillId="2" borderId="72" xfId="0" applyNumberFormat="1" applyFont="1" applyFill="1" applyBorder="1" applyAlignment="1">
      <alignment horizontal="right" vertical="center"/>
    </xf>
    <xf numFmtId="3" fontId="5" fillId="2" borderId="78" xfId="0" applyNumberFormat="1" applyFont="1" applyFill="1" applyBorder="1" applyAlignment="1">
      <alignment horizontal="right" vertical="center"/>
    </xf>
    <xf numFmtId="3" fontId="5" fillId="2" borderId="72" xfId="0" applyNumberFormat="1" applyFont="1" applyFill="1" applyBorder="1" applyAlignment="1">
      <alignment horizontal="right" vertical="center" wrapText="1"/>
    </xf>
    <xf numFmtId="0" fontId="5" fillId="2" borderId="68" xfId="0" applyFont="1" applyFill="1" applyBorder="1" applyAlignment="1">
      <alignment horizontal="right" vertical="center"/>
    </xf>
    <xf numFmtId="3" fontId="5" fillId="2" borderId="68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 wrapText="1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38" fillId="0" borderId="12" xfId="0" applyFont="1" applyFill="1" applyBorder="1" applyAlignment="1">
      <alignment horizontal="center" vertical="center" wrapText="1"/>
    </xf>
    <xf numFmtId="38" fontId="20" fillId="0" borderId="1" xfId="1" applyFont="1" applyFill="1" applyBorder="1" applyAlignment="1">
      <alignment horizontal="right" vertical="center" wrapText="1"/>
    </xf>
    <xf numFmtId="38" fontId="20" fillId="0" borderId="2" xfId="1" applyFont="1" applyFill="1" applyBorder="1" applyAlignment="1">
      <alignment horizontal="right" vertical="center" wrapText="1"/>
    </xf>
    <xf numFmtId="38" fontId="20" fillId="0" borderId="26" xfId="1" applyFont="1" applyFill="1" applyBorder="1" applyAlignment="1">
      <alignment horizontal="right" vertical="center" wrapText="1"/>
    </xf>
    <xf numFmtId="38" fontId="20" fillId="0" borderId="11" xfId="1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64" xfId="0" applyFont="1" applyFill="1" applyBorder="1" applyAlignment="1">
      <alignment horizontal="center" vertical="center" wrapText="1"/>
    </xf>
    <xf numFmtId="0" fontId="20" fillId="0" borderId="61" xfId="0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20" fillId="0" borderId="30" xfId="0" applyFont="1" applyBorder="1">
      <alignment vertical="center"/>
    </xf>
    <xf numFmtId="3" fontId="20" fillId="0" borderId="14" xfId="0" applyNumberFormat="1" applyFont="1" applyBorder="1" applyAlignment="1">
      <alignment horizontal="right" vertical="center" wrapText="1"/>
    </xf>
    <xf numFmtId="3" fontId="20" fillId="0" borderId="13" xfId="0" applyNumberFormat="1" applyFont="1" applyBorder="1" applyAlignment="1">
      <alignment horizontal="right" vertical="center" wrapText="1"/>
    </xf>
    <xf numFmtId="3" fontId="20" fillId="0" borderId="48" xfId="0" applyNumberFormat="1" applyFont="1" applyBorder="1" applyAlignment="1">
      <alignment horizontal="right" vertical="center" wrapText="1"/>
    </xf>
    <xf numFmtId="3" fontId="20" fillId="0" borderId="38" xfId="0" applyNumberFormat="1" applyFont="1" applyBorder="1" applyAlignment="1">
      <alignment horizontal="right" vertical="center"/>
    </xf>
    <xf numFmtId="179" fontId="20" fillId="0" borderId="9" xfId="0" applyNumberFormat="1" applyFont="1" applyBorder="1" applyAlignment="1">
      <alignment horizontal="right" vertical="center"/>
    </xf>
    <xf numFmtId="0" fontId="5" fillId="0" borderId="91" xfId="0" applyFont="1" applyFill="1" applyBorder="1" applyAlignment="1">
      <alignment horizontal="right" vertical="center"/>
    </xf>
    <xf numFmtId="0" fontId="5" fillId="0" borderId="91" xfId="0" applyFont="1" applyFill="1" applyBorder="1" applyAlignment="1">
      <alignment vertical="center"/>
    </xf>
    <xf numFmtId="0" fontId="5" fillId="0" borderId="56" xfId="0" applyFont="1" applyFill="1" applyBorder="1" applyAlignment="1">
      <alignment horizontal="right" vertical="center"/>
    </xf>
    <xf numFmtId="0" fontId="5" fillId="0" borderId="93" xfId="0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59" xfId="0" applyNumberFormat="1" applyFont="1" applyFill="1" applyBorder="1" applyAlignment="1">
      <alignment horizontal="right" vertical="center" wrapText="1"/>
    </xf>
    <xf numFmtId="3" fontId="5" fillId="0" borderId="56" xfId="0" applyNumberFormat="1" applyFont="1" applyFill="1" applyBorder="1" applyAlignment="1">
      <alignment horizontal="right" vertical="center" wrapText="1"/>
    </xf>
    <xf numFmtId="3" fontId="5" fillId="0" borderId="55" xfId="0" applyNumberFormat="1" applyFont="1" applyFill="1" applyBorder="1" applyAlignment="1">
      <alignment horizontal="right" vertical="center" wrapText="1"/>
    </xf>
    <xf numFmtId="3" fontId="5" fillId="0" borderId="83" xfId="0" applyNumberFormat="1" applyFont="1" applyFill="1" applyBorder="1" applyAlignment="1">
      <alignment horizontal="right" vertical="center" wrapText="1"/>
    </xf>
    <xf numFmtId="3" fontId="5" fillId="0" borderId="77" xfId="0" applyNumberFormat="1" applyFont="1" applyFill="1" applyBorder="1" applyAlignment="1">
      <alignment horizontal="right" vertical="center" wrapText="1"/>
    </xf>
    <xf numFmtId="3" fontId="5" fillId="0" borderId="14" xfId="0" applyNumberFormat="1" applyFont="1" applyFill="1" applyBorder="1" applyAlignment="1">
      <alignment horizontal="righ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3" fontId="5" fillId="0" borderId="12" xfId="0" applyNumberFormat="1" applyFont="1" applyFill="1" applyBorder="1" applyAlignment="1">
      <alignment horizontal="right" vertical="center" wrapText="1"/>
    </xf>
    <xf numFmtId="3" fontId="34" fillId="0" borderId="26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179" fontId="5" fillId="0" borderId="3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179" fontId="5" fillId="0" borderId="5" xfId="0" applyNumberFormat="1" applyFont="1" applyFill="1" applyBorder="1" applyAlignment="1">
      <alignment horizontal="right" vertical="center" wrapText="1"/>
    </xf>
    <xf numFmtId="179" fontId="5" fillId="0" borderId="7" xfId="0" applyNumberFormat="1" applyFont="1" applyFill="1" applyBorder="1" applyAlignment="1">
      <alignment horizontal="right" vertical="center" wrapText="1"/>
    </xf>
    <xf numFmtId="3" fontId="5" fillId="0" borderId="32" xfId="0" applyNumberFormat="1" applyFont="1" applyFill="1" applyBorder="1" applyAlignment="1">
      <alignment horizontal="right" vertical="center" wrapText="1"/>
    </xf>
    <xf numFmtId="3" fontId="5" fillId="0" borderId="31" xfId="0" applyNumberFormat="1" applyFont="1" applyFill="1" applyBorder="1" applyAlignment="1">
      <alignment horizontal="right" vertical="center" wrapText="1"/>
    </xf>
    <xf numFmtId="3" fontId="5" fillId="0" borderId="3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23" fillId="0" borderId="0" xfId="0" applyFont="1" applyFill="1" applyAlignment="1">
      <alignment horizontal="left" vertical="center"/>
    </xf>
    <xf numFmtId="3" fontId="23" fillId="0" borderId="63" xfId="0" applyNumberFormat="1" applyFont="1" applyFill="1" applyBorder="1" applyAlignment="1">
      <alignment horizontal="right" vertical="center" wrapText="1"/>
    </xf>
    <xf numFmtId="3" fontId="23" fillId="0" borderId="56" xfId="0" applyNumberFormat="1" applyFont="1" applyFill="1" applyBorder="1" applyAlignment="1">
      <alignment horizontal="right" vertical="center" wrapText="1"/>
    </xf>
    <xf numFmtId="3" fontId="23" fillId="0" borderId="60" xfId="0" applyNumberFormat="1" applyFont="1" applyFill="1" applyBorder="1" applyAlignment="1">
      <alignment horizontal="right" vertical="center" wrapText="1"/>
    </xf>
    <xf numFmtId="3" fontId="23" fillId="0" borderId="53" xfId="0" applyNumberFormat="1" applyFont="1" applyFill="1" applyBorder="1" applyAlignment="1">
      <alignment horizontal="right" vertical="center" wrapText="1"/>
    </xf>
    <xf numFmtId="179" fontId="23" fillId="0" borderId="89" xfId="0" applyNumberFormat="1" applyFont="1" applyFill="1" applyBorder="1" applyAlignment="1">
      <alignment horizontal="right" vertical="center" wrapText="1"/>
    </xf>
    <xf numFmtId="3" fontId="23" fillId="0" borderId="84" xfId="0" applyNumberFormat="1" applyFont="1" applyFill="1" applyBorder="1" applyAlignment="1">
      <alignment horizontal="right" vertical="center" wrapText="1"/>
    </xf>
    <xf numFmtId="3" fontId="23" fillId="0" borderId="16" xfId="0" applyNumberFormat="1" applyFont="1" applyFill="1" applyBorder="1" applyAlignment="1">
      <alignment horizontal="right" vertical="center" wrapText="1"/>
    </xf>
    <xf numFmtId="3" fontId="23" fillId="0" borderId="49" xfId="0" applyNumberFormat="1" applyFont="1" applyFill="1" applyBorder="1" applyAlignment="1">
      <alignment horizontal="right" vertical="center" wrapText="1"/>
    </xf>
    <xf numFmtId="179" fontId="23" fillId="0" borderId="6" xfId="0" applyNumberFormat="1" applyFont="1" applyFill="1" applyBorder="1" applyAlignment="1">
      <alignment horizontal="right" vertical="center" wrapText="1"/>
    </xf>
    <xf numFmtId="0" fontId="23" fillId="0" borderId="84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right" vertical="center" wrapText="1"/>
    </xf>
    <xf numFmtId="0" fontId="23" fillId="0" borderId="49" xfId="0" applyFont="1" applyFill="1" applyBorder="1" applyAlignment="1">
      <alignment horizontal="right" vertical="center" wrapText="1"/>
    </xf>
    <xf numFmtId="0" fontId="23" fillId="0" borderId="19" xfId="0" applyFont="1" applyFill="1" applyBorder="1" applyAlignment="1">
      <alignment horizontal="right" vertical="center" wrapText="1"/>
    </xf>
    <xf numFmtId="0" fontId="23" fillId="0" borderId="87" xfId="0" applyFont="1" applyFill="1" applyBorder="1" applyAlignment="1">
      <alignment horizontal="right" vertical="center" wrapText="1"/>
    </xf>
    <xf numFmtId="0" fontId="23" fillId="0" borderId="86" xfId="0" applyFont="1" applyFill="1" applyBorder="1" applyAlignment="1">
      <alignment horizontal="right" vertical="center" wrapText="1"/>
    </xf>
    <xf numFmtId="179" fontId="23" fillId="0" borderId="57" xfId="0" applyNumberFormat="1" applyFont="1" applyFill="1" applyBorder="1" applyAlignment="1">
      <alignment horizontal="right" vertical="center" wrapText="1"/>
    </xf>
    <xf numFmtId="3" fontId="23" fillId="0" borderId="64" xfId="0" applyNumberFormat="1" applyFont="1" applyFill="1" applyBorder="1" applyAlignment="1">
      <alignment horizontal="right" vertical="center" wrapText="1"/>
    </xf>
    <xf numFmtId="3" fontId="23" fillId="0" borderId="31" xfId="0" applyNumberFormat="1" applyFont="1" applyFill="1" applyBorder="1" applyAlignment="1">
      <alignment horizontal="right" vertical="center" wrapText="1"/>
    </xf>
    <xf numFmtId="3" fontId="23" fillId="0" borderId="61" xfId="0" applyNumberFormat="1" applyFont="1" applyFill="1" applyBorder="1" applyAlignment="1">
      <alignment horizontal="right" vertical="center" wrapText="1"/>
    </xf>
    <xf numFmtId="3" fontId="23" fillId="0" borderId="1" xfId="0" applyNumberFormat="1" applyFont="1" applyFill="1" applyBorder="1" applyAlignment="1">
      <alignment horizontal="right" vertical="center" wrapText="1"/>
    </xf>
    <xf numFmtId="179" fontId="23" fillId="0" borderId="2" xfId="0" applyNumberFormat="1" applyFont="1" applyFill="1" applyBorder="1" applyAlignment="1">
      <alignment horizontal="right" vertical="center" wrapText="1"/>
    </xf>
    <xf numFmtId="0" fontId="5" fillId="0" borderId="55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center" wrapText="1"/>
    </xf>
    <xf numFmtId="0" fontId="5" fillId="0" borderId="30" xfId="0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right" vertical="center" wrapText="1"/>
    </xf>
    <xf numFmtId="182" fontId="5" fillId="0" borderId="3" xfId="0" applyNumberFormat="1" applyFont="1" applyFill="1" applyBorder="1" applyAlignment="1">
      <alignment horizontal="right" vertical="center" wrapText="1"/>
    </xf>
    <xf numFmtId="182" fontId="5" fillId="0" borderId="89" xfId="0" applyNumberFormat="1" applyFont="1" applyFill="1" applyBorder="1" applyAlignment="1">
      <alignment horizontal="right" vertical="center" wrapText="1"/>
    </xf>
    <xf numFmtId="3" fontId="5" fillId="0" borderId="88" xfId="0" applyNumberFormat="1" applyFont="1" applyFill="1" applyBorder="1" applyAlignment="1">
      <alignment horizontal="right" vertical="center" wrapText="1"/>
    </xf>
    <xf numFmtId="3" fontId="5" fillId="0" borderId="87" xfId="0" applyNumberFormat="1" applyFont="1" applyFill="1" applyBorder="1" applyAlignment="1">
      <alignment horizontal="right"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178" fontId="5" fillId="0" borderId="8" xfId="0" applyNumberFormat="1" applyFont="1" applyFill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3" fontId="5" fillId="0" borderId="48" xfId="0" applyNumberFormat="1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179" fontId="5" fillId="0" borderId="9" xfId="0" applyNumberFormat="1" applyFont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178" fontId="5" fillId="0" borderId="27" xfId="0" applyNumberFormat="1" applyFont="1" applyFill="1" applyBorder="1" applyAlignment="1"/>
    <xf numFmtId="178" fontId="5" fillId="0" borderId="29" xfId="0" applyNumberFormat="1" applyFont="1" applyFill="1" applyBorder="1" applyAlignment="1"/>
    <xf numFmtId="178" fontId="5" fillId="0" borderId="50" xfId="0" applyNumberFormat="1" applyFont="1" applyFill="1" applyBorder="1" applyAlignment="1"/>
    <xf numFmtId="178" fontId="5" fillId="0" borderId="3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/>
    <xf numFmtId="178" fontId="5" fillId="0" borderId="16" xfId="0" applyNumberFormat="1" applyFont="1" applyFill="1" applyBorder="1" applyAlignment="1"/>
    <xf numFmtId="178" fontId="5" fillId="0" borderId="49" xfId="0" applyNumberFormat="1" applyFont="1" applyFill="1" applyBorder="1" applyAlignment="1"/>
    <xf numFmtId="178" fontId="5" fillId="0" borderId="5" xfId="0" applyNumberFormat="1" applyFont="1" applyFill="1" applyBorder="1" applyAlignment="1">
      <alignment horizontal="right" vertical="center"/>
    </xf>
    <xf numFmtId="178" fontId="5" fillId="0" borderId="5" xfId="0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39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16" xfId="0" applyNumberFormat="1" applyFont="1" applyFill="1" applyBorder="1" applyAlignment="1">
      <alignment vertical="center"/>
    </xf>
    <xf numFmtId="178" fontId="5" fillId="0" borderId="88" xfId="0" applyNumberFormat="1" applyFont="1" applyFill="1" applyBorder="1" applyAlignment="1">
      <alignment vertical="center"/>
    </xf>
    <xf numFmtId="178" fontId="5" fillId="0" borderId="87" xfId="0" applyNumberFormat="1" applyFont="1" applyFill="1" applyBorder="1" applyAlignment="1">
      <alignment vertical="center"/>
    </xf>
    <xf numFmtId="178" fontId="5" fillId="0" borderId="86" xfId="0" applyNumberFormat="1" applyFont="1" applyFill="1" applyBorder="1" applyAlignment="1">
      <alignment vertical="center"/>
    </xf>
    <xf numFmtId="178" fontId="5" fillId="0" borderId="9" xfId="0" applyNumberFormat="1" applyFont="1" applyFill="1" applyBorder="1" applyAlignment="1">
      <alignment vertical="center"/>
    </xf>
    <xf numFmtId="178" fontId="5" fillId="0" borderId="32" xfId="0" applyNumberFormat="1" applyFont="1" applyFill="1" applyBorder="1" applyAlignment="1">
      <alignment vertical="center"/>
    </xf>
    <xf numFmtId="178" fontId="5" fillId="0" borderId="31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3" fontId="5" fillId="0" borderId="23" xfId="0" applyNumberFormat="1" applyFont="1" applyFill="1" applyBorder="1" applyAlignment="1">
      <alignment horizontal="right" vertical="center" wrapText="1"/>
    </xf>
    <xf numFmtId="180" fontId="34" fillId="0" borderId="3" xfId="0" applyNumberFormat="1" applyFont="1" applyFill="1" applyBorder="1" applyAlignment="1">
      <alignment horizontal="right" vertical="center" wrapText="1"/>
    </xf>
    <xf numFmtId="180" fontId="34" fillId="0" borderId="5" xfId="0" applyNumberFormat="1" applyFont="1" applyFill="1" applyBorder="1" applyAlignment="1">
      <alignment horizontal="right" vertical="center" wrapText="1"/>
    </xf>
    <xf numFmtId="3" fontId="5" fillId="0" borderId="38" xfId="0" applyNumberFormat="1" applyFont="1" applyFill="1" applyBorder="1" applyAlignment="1">
      <alignment horizontal="right" vertical="center" wrapText="1"/>
    </xf>
    <xf numFmtId="180" fontId="34" fillId="0" borderId="7" xfId="0" applyNumberFormat="1" applyFont="1" applyFill="1" applyBorder="1" applyAlignment="1">
      <alignment horizontal="right" vertical="center" wrapText="1"/>
    </xf>
    <xf numFmtId="3" fontId="5" fillId="0" borderId="35" xfId="0" applyNumberFormat="1" applyFont="1" applyFill="1" applyBorder="1" applyAlignment="1">
      <alignment horizontal="right" vertical="center" wrapText="1"/>
    </xf>
    <xf numFmtId="180" fontId="34" fillId="0" borderId="1" xfId="0" applyNumberFormat="1" applyFont="1" applyFill="1" applyBorder="1" applyAlignment="1">
      <alignment horizontal="right" vertical="center" wrapText="1"/>
    </xf>
    <xf numFmtId="3" fontId="34" fillId="0" borderId="23" xfId="0" applyNumberFormat="1" applyFont="1" applyFill="1" applyBorder="1" applyAlignment="1">
      <alignment horizontal="right" vertical="center" wrapText="1"/>
    </xf>
    <xf numFmtId="3" fontId="34" fillId="0" borderId="39" xfId="0" applyNumberFormat="1" applyFont="1" applyFill="1" applyBorder="1" applyAlignment="1">
      <alignment horizontal="right" vertical="center" wrapText="1"/>
    </xf>
    <xf numFmtId="0" fontId="34" fillId="0" borderId="39" xfId="0" applyFont="1" applyFill="1" applyBorder="1" applyAlignment="1">
      <alignment horizontal="right" vertical="center" wrapText="1"/>
    </xf>
    <xf numFmtId="0" fontId="34" fillId="0" borderId="38" xfId="0" applyFont="1" applyFill="1" applyBorder="1" applyAlignment="1">
      <alignment horizontal="right" vertical="center" wrapText="1"/>
    </xf>
    <xf numFmtId="180" fontId="34" fillId="0" borderId="9" xfId="0" applyNumberFormat="1" applyFont="1" applyFill="1" applyBorder="1" applyAlignment="1">
      <alignment horizontal="right" vertical="center" wrapText="1"/>
    </xf>
    <xf numFmtId="38" fontId="5" fillId="0" borderId="4" xfId="1" applyFont="1" applyFill="1" applyBorder="1" applyAlignment="1">
      <alignment horizontal="right" vertical="center" wrapText="1"/>
    </xf>
    <xf numFmtId="38" fontId="5" fillId="0" borderId="6" xfId="1" applyFont="1" applyFill="1" applyBorder="1" applyAlignment="1">
      <alignment horizontal="right" vertical="center" wrapText="1"/>
    </xf>
    <xf numFmtId="38" fontId="5" fillId="0" borderId="10" xfId="1" applyFont="1" applyFill="1" applyBorder="1" applyAlignment="1">
      <alignment horizontal="right" vertical="center" wrapText="1"/>
    </xf>
    <xf numFmtId="0" fontId="5" fillId="0" borderId="28" xfId="0" applyFont="1" applyFill="1" applyBorder="1" applyAlignment="1">
      <alignment horizontal="right" vertical="center" wrapText="1"/>
    </xf>
    <xf numFmtId="0" fontId="5" fillId="0" borderId="24" xfId="0" applyFont="1" applyFill="1" applyBorder="1" applyAlignment="1">
      <alignment horizontal="right" vertical="center" wrapText="1"/>
    </xf>
    <xf numFmtId="38" fontId="5" fillId="0" borderId="11" xfId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38" fontId="5" fillId="0" borderId="5" xfId="1" applyFont="1" applyFill="1" applyBorder="1" applyAlignment="1">
      <alignment horizontal="right" vertical="center" wrapText="1"/>
    </xf>
    <xf numFmtId="0" fontId="5" fillId="0" borderId="84" xfId="0" applyFont="1" applyFill="1" applyBorder="1" applyAlignment="1">
      <alignment horizontal="right" vertical="center" wrapText="1"/>
    </xf>
    <xf numFmtId="0" fontId="5" fillId="0" borderId="49" xfId="0" applyFont="1" applyFill="1" applyBorder="1" applyAlignment="1">
      <alignment horizontal="right" vertical="center" wrapText="1"/>
    </xf>
    <xf numFmtId="3" fontId="5" fillId="0" borderId="84" xfId="0" applyNumberFormat="1" applyFont="1" applyFill="1" applyBorder="1" applyAlignment="1">
      <alignment horizontal="right" vertical="center" wrapText="1"/>
    </xf>
    <xf numFmtId="3" fontId="5" fillId="0" borderId="49" xfId="0" applyNumberFormat="1" applyFont="1" applyFill="1" applyBorder="1" applyAlignment="1">
      <alignment horizontal="right" vertical="center" wrapText="1"/>
    </xf>
    <xf numFmtId="56" fontId="5" fillId="0" borderId="25" xfId="0" applyNumberFormat="1" applyFont="1" applyFill="1" applyBorder="1" applyAlignment="1">
      <alignment horizontal="justify" vertical="center" wrapText="1"/>
    </xf>
    <xf numFmtId="0" fontId="4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" fontId="5" fillId="2" borderId="27" xfId="0" applyNumberFormat="1" applyFont="1" applyFill="1" applyBorder="1" applyAlignment="1">
      <alignment horizontal="right" vertical="center"/>
    </xf>
    <xf numFmtId="176" fontId="5" fillId="2" borderId="21" xfId="2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right" vertical="center"/>
    </xf>
    <xf numFmtId="176" fontId="5" fillId="2" borderId="12" xfId="2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/>
    </xf>
    <xf numFmtId="3" fontId="5" fillId="2" borderId="25" xfId="0" applyNumberFormat="1" applyFont="1" applyFill="1" applyBorder="1" applyAlignment="1">
      <alignment horizontal="right" vertical="center"/>
    </xf>
    <xf numFmtId="9" fontId="5" fillId="2" borderId="24" xfId="2" applyFont="1" applyFill="1" applyBorder="1" applyAlignment="1">
      <alignment horizontal="right" vertical="center"/>
    </xf>
    <xf numFmtId="3" fontId="5" fillId="0" borderId="78" xfId="0" applyNumberFormat="1" applyFont="1" applyFill="1" applyBorder="1" applyAlignment="1">
      <alignment horizontal="right" vertical="center" wrapText="1"/>
    </xf>
    <xf numFmtId="3" fontId="5" fillId="0" borderId="72" xfId="0" applyNumberFormat="1" applyFont="1" applyFill="1" applyBorder="1" applyAlignment="1">
      <alignment horizontal="right" vertical="center" wrapText="1"/>
    </xf>
    <xf numFmtId="0" fontId="5" fillId="0" borderId="68" xfId="0" applyFont="1" applyFill="1" applyBorder="1" applyAlignment="1">
      <alignment horizontal="right" vertical="center" wrapText="1"/>
    </xf>
    <xf numFmtId="3" fontId="5" fillId="0" borderId="68" xfId="0" applyNumberFormat="1" applyFont="1" applyFill="1" applyBorder="1" applyAlignment="1">
      <alignment horizontal="right" vertical="center" wrapText="1"/>
    </xf>
    <xf numFmtId="3" fontId="34" fillId="0" borderId="22" xfId="0" applyNumberFormat="1" applyFont="1" applyBorder="1" applyAlignment="1">
      <alignment horizontal="right" vertical="center" wrapText="1"/>
    </xf>
    <xf numFmtId="3" fontId="34" fillId="0" borderId="29" xfId="0" applyNumberFormat="1" applyFont="1" applyBorder="1" applyAlignment="1">
      <alignment horizontal="right" vertical="center" wrapText="1"/>
    </xf>
    <xf numFmtId="3" fontId="34" fillId="0" borderId="50" xfId="0" applyNumberFormat="1" applyFont="1" applyBorder="1" applyAlignment="1">
      <alignment horizontal="right" vertical="center" wrapText="1"/>
    </xf>
    <xf numFmtId="3" fontId="34" fillId="0" borderId="3" xfId="0" applyNumberFormat="1" applyFont="1" applyFill="1" applyBorder="1" applyAlignment="1">
      <alignment vertical="center" wrapText="1"/>
    </xf>
    <xf numFmtId="0" fontId="34" fillId="0" borderId="62" xfId="0" applyFont="1" applyFill="1" applyBorder="1" applyAlignment="1">
      <alignment horizontal="right" vertical="center" wrapText="1"/>
    </xf>
    <xf numFmtId="0" fontId="34" fillId="0" borderId="13" xfId="0" applyFont="1" applyFill="1" applyBorder="1" applyAlignment="1">
      <alignment horizontal="right" vertical="center" wrapText="1"/>
    </xf>
    <xf numFmtId="0" fontId="34" fillId="0" borderId="48" xfId="0" applyFont="1" applyFill="1" applyBorder="1" applyAlignment="1">
      <alignment horizontal="right" vertical="center" wrapText="1"/>
    </xf>
    <xf numFmtId="3" fontId="34" fillId="0" borderId="9" xfId="0" applyNumberFormat="1" applyFont="1" applyFill="1" applyBorder="1" applyAlignment="1">
      <alignment horizontal="right" vertical="center" wrapText="1"/>
    </xf>
    <xf numFmtId="3" fontId="5" fillId="2" borderId="25" xfId="0" applyNumberFormat="1" applyFont="1" applyFill="1" applyBorder="1" applyAlignment="1">
      <alignment horizontal="right" vertical="center" wrapText="1"/>
    </xf>
    <xf numFmtId="3" fontId="5" fillId="2" borderId="28" xfId="0" applyNumberFormat="1" applyFont="1" applyFill="1" applyBorder="1" applyAlignment="1">
      <alignment horizontal="right" vertical="center" wrapText="1"/>
    </xf>
    <xf numFmtId="3" fontId="5" fillId="2" borderId="24" xfId="0" applyNumberFormat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3" fontId="5" fillId="2" borderId="59" xfId="0" applyNumberFormat="1" applyFont="1" applyFill="1" applyBorder="1" applyAlignment="1">
      <alignment horizontal="right" vertical="center" wrapText="1"/>
    </xf>
    <xf numFmtId="3" fontId="5" fillId="2" borderId="56" xfId="0" applyNumberFormat="1" applyFont="1" applyFill="1" applyBorder="1" applyAlignment="1">
      <alignment horizontal="right" vertical="center" wrapText="1"/>
    </xf>
    <xf numFmtId="3" fontId="5" fillId="2" borderId="60" xfId="0" applyNumberFormat="1" applyFont="1" applyFill="1" applyBorder="1" applyAlignment="1">
      <alignment horizontal="right" vertical="center" wrapText="1"/>
    </xf>
    <xf numFmtId="3" fontId="5" fillId="2" borderId="53" xfId="0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48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23" fillId="0" borderId="14" xfId="0" applyFont="1" applyFill="1" applyBorder="1" applyAlignment="1">
      <alignment horizontal="right" vertical="center" wrapText="1"/>
    </xf>
    <xf numFmtId="0" fontId="23" fillId="0" borderId="12" xfId="0" applyFont="1" applyFill="1" applyBorder="1" applyAlignment="1">
      <alignment horizontal="right" vertical="center" wrapText="1"/>
    </xf>
    <xf numFmtId="0" fontId="23" fillId="0" borderId="25" xfId="0" applyFont="1" applyFill="1" applyBorder="1" applyAlignment="1">
      <alignment horizontal="right" vertical="center" wrapText="1"/>
    </xf>
    <xf numFmtId="3" fontId="23" fillId="0" borderId="24" xfId="0" applyNumberFormat="1" applyFont="1" applyFill="1" applyBorder="1" applyAlignment="1">
      <alignment horizontal="right" vertical="center" wrapText="1"/>
    </xf>
    <xf numFmtId="3" fontId="23" fillId="0" borderId="27" xfId="0" applyNumberFormat="1" applyFont="1" applyFill="1" applyBorder="1" applyAlignment="1">
      <alignment horizontal="right" vertical="center" wrapText="1"/>
    </xf>
    <xf numFmtId="3" fontId="23" fillId="0" borderId="29" xfId="0" applyNumberFormat="1" applyFont="1" applyFill="1" applyBorder="1" applyAlignment="1">
      <alignment horizontal="right" vertical="center" wrapText="1"/>
    </xf>
    <xf numFmtId="3" fontId="23" fillId="0" borderId="21" xfId="0" applyNumberFormat="1" applyFont="1" applyFill="1" applyBorder="1" applyAlignment="1">
      <alignment horizontal="right"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179" fontId="23" fillId="0" borderId="25" xfId="0" applyNumberFormat="1" applyFont="1" applyFill="1" applyBorder="1" applyAlignment="1">
      <alignment horizontal="right" vertical="center" wrapText="1"/>
    </xf>
    <xf numFmtId="179" fontId="23" fillId="0" borderId="28" xfId="0" applyNumberFormat="1" applyFont="1" applyFill="1" applyBorder="1" applyAlignment="1">
      <alignment horizontal="right" vertical="center" wrapText="1"/>
    </xf>
    <xf numFmtId="179" fontId="23" fillId="0" borderId="24" xfId="0" applyNumberFormat="1" applyFont="1" applyFill="1" applyBorder="1" applyAlignment="1">
      <alignment horizontal="right" vertical="center" wrapText="1"/>
    </xf>
    <xf numFmtId="179" fontId="23" fillId="0" borderId="11" xfId="0" applyNumberFormat="1" applyFont="1" applyFill="1" applyBorder="1" applyAlignment="1">
      <alignment horizontal="right" vertical="center" wrapText="1"/>
    </xf>
    <xf numFmtId="0" fontId="5" fillId="0" borderId="59" xfId="0" applyFont="1" applyFill="1" applyBorder="1" applyAlignment="1">
      <alignment horizontal="right" vertical="center" wrapText="1"/>
    </xf>
    <xf numFmtId="0" fontId="5" fillId="0" borderId="56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38" fontId="5" fillId="0" borderId="14" xfId="1" applyFont="1" applyFill="1" applyBorder="1" applyAlignment="1">
      <alignment horizontal="right" vertical="center" wrapText="1"/>
    </xf>
    <xf numFmtId="38" fontId="5" fillId="0" borderId="13" xfId="1" applyFont="1" applyFill="1" applyBorder="1" applyAlignment="1">
      <alignment horizontal="right" vertical="center" wrapText="1"/>
    </xf>
    <xf numFmtId="38" fontId="5" fillId="0" borderId="12" xfId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right" vertical="center"/>
    </xf>
    <xf numFmtId="3" fontId="5" fillId="0" borderId="37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vertical="center"/>
    </xf>
    <xf numFmtId="3" fontId="5" fillId="0" borderId="53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 wrapText="1"/>
    </xf>
    <xf numFmtId="3" fontId="5" fillId="0" borderId="10" xfId="0" applyNumberFormat="1" applyFont="1" applyFill="1" applyBorder="1" applyAlignment="1">
      <alignment horizontal="right" vertical="center" wrapText="1"/>
    </xf>
    <xf numFmtId="0" fontId="34" fillId="0" borderId="27" xfId="0" applyFont="1" applyFill="1" applyBorder="1" applyAlignment="1">
      <alignment horizontal="right" vertical="center"/>
    </xf>
    <xf numFmtId="0" fontId="34" fillId="0" borderId="29" xfId="0" applyFont="1" applyFill="1" applyBorder="1" applyAlignment="1">
      <alignment horizontal="right" vertical="center"/>
    </xf>
    <xf numFmtId="0" fontId="34" fillId="0" borderId="21" xfId="0" applyFont="1" applyFill="1" applyBorder="1" applyAlignment="1">
      <alignment horizontal="right" vertical="center"/>
    </xf>
    <xf numFmtId="0" fontId="34" fillId="0" borderId="3" xfId="0" applyNumberFormat="1" applyFont="1" applyFill="1" applyBorder="1" applyAlignment="1">
      <alignment horizontal="right" vertical="center"/>
    </xf>
    <xf numFmtId="0" fontId="34" fillId="0" borderId="59" xfId="0" applyFont="1" applyFill="1" applyBorder="1" applyAlignment="1">
      <alignment horizontal="right" vertical="center"/>
    </xf>
    <xf numFmtId="0" fontId="34" fillId="0" borderId="56" xfId="0" applyFont="1" applyFill="1" applyBorder="1" applyAlignment="1">
      <alignment horizontal="right" vertical="center"/>
    </xf>
    <xf numFmtId="0" fontId="34" fillId="0" borderId="55" xfId="0" applyFont="1" applyFill="1" applyBorder="1" applyAlignment="1">
      <alignment horizontal="right" vertical="center"/>
    </xf>
    <xf numFmtId="0" fontId="34" fillId="0" borderId="57" xfId="0" applyNumberFormat="1" applyFont="1" applyFill="1" applyBorder="1" applyAlignment="1">
      <alignment horizontal="right" vertical="center"/>
    </xf>
    <xf numFmtId="0" fontId="34" fillId="0" borderId="17" xfId="0" applyFont="1" applyFill="1" applyBorder="1" applyAlignment="1">
      <alignment horizontal="right" vertical="center"/>
    </xf>
    <xf numFmtId="0" fontId="34" fillId="0" borderId="16" xfId="0" applyFont="1" applyFill="1" applyBorder="1" applyAlignment="1">
      <alignment horizontal="right" vertical="center"/>
    </xf>
    <xf numFmtId="0" fontId="34" fillId="0" borderId="15" xfId="0" applyFont="1" applyFill="1" applyBorder="1" applyAlignment="1">
      <alignment horizontal="right" vertical="center"/>
    </xf>
    <xf numFmtId="38" fontId="34" fillId="0" borderId="5" xfId="1" applyFont="1" applyFill="1" applyBorder="1" applyAlignment="1">
      <alignment horizontal="right" vertical="center"/>
    </xf>
    <xf numFmtId="0" fontId="34" fillId="0" borderId="88" xfId="0" applyFont="1" applyFill="1" applyBorder="1" applyAlignment="1">
      <alignment horizontal="right" vertical="center"/>
    </xf>
    <xf numFmtId="0" fontId="34" fillId="0" borderId="87" xfId="0" applyFont="1" applyFill="1" applyBorder="1" applyAlignment="1">
      <alignment horizontal="right" vertical="center"/>
    </xf>
    <xf numFmtId="0" fontId="34" fillId="0" borderId="18" xfId="0" applyFont="1" applyFill="1" applyBorder="1" applyAlignment="1">
      <alignment horizontal="right" vertical="center"/>
    </xf>
    <xf numFmtId="38" fontId="34" fillId="0" borderId="57" xfId="1" applyFont="1" applyFill="1" applyBorder="1" applyAlignment="1">
      <alignment horizontal="right" vertical="center"/>
    </xf>
    <xf numFmtId="0" fontId="34" fillId="0" borderId="14" xfId="0" applyFont="1" applyFill="1" applyBorder="1" applyAlignment="1">
      <alignment horizontal="right" vertical="center"/>
    </xf>
    <xf numFmtId="0" fontId="34" fillId="0" borderId="13" xfId="0" applyFont="1" applyFill="1" applyBorder="1" applyAlignment="1">
      <alignment horizontal="right" vertical="center"/>
    </xf>
    <xf numFmtId="0" fontId="34" fillId="0" borderId="12" xfId="0" applyFont="1" applyFill="1" applyBorder="1" applyAlignment="1">
      <alignment horizontal="right" vertical="center"/>
    </xf>
    <xf numFmtId="38" fontId="34" fillId="0" borderId="9" xfId="1" applyFont="1" applyFill="1" applyBorder="1" applyAlignment="1">
      <alignment horizontal="right" vertical="center"/>
    </xf>
    <xf numFmtId="180" fontId="5" fillId="0" borderId="55" xfId="0" applyNumberFormat="1" applyFont="1" applyFill="1" applyBorder="1" applyAlignment="1">
      <alignment horizontal="right" vertical="center" wrapText="1"/>
    </xf>
    <xf numFmtId="38" fontId="5" fillId="0" borderId="16" xfId="1" applyFont="1" applyFill="1" applyBorder="1" applyAlignment="1">
      <alignment horizontal="right" vertical="center" wrapText="1"/>
    </xf>
    <xf numFmtId="180" fontId="5" fillId="0" borderId="15" xfId="0" applyNumberFormat="1" applyFont="1" applyFill="1" applyBorder="1" applyAlignment="1">
      <alignment horizontal="right" vertical="center" wrapText="1"/>
    </xf>
    <xf numFmtId="181" fontId="5" fillId="0" borderId="16" xfId="0" applyNumberFormat="1" applyFont="1" applyFill="1" applyBorder="1" applyAlignment="1">
      <alignment horizontal="right" vertical="center" wrapText="1"/>
    </xf>
    <xf numFmtId="180" fontId="5" fillId="0" borderId="12" xfId="0" applyNumberFormat="1" applyFont="1" applyFill="1" applyBorder="1" applyAlignment="1">
      <alignment horizontal="right" vertical="center" wrapText="1"/>
    </xf>
    <xf numFmtId="3" fontId="5" fillId="0" borderId="64" xfId="0" applyNumberFormat="1" applyFont="1" applyFill="1" applyBorder="1" applyAlignment="1">
      <alignment horizontal="right" vertical="center" wrapText="1"/>
    </xf>
    <xf numFmtId="180" fontId="5" fillId="0" borderId="30" xfId="0" applyNumberFormat="1" applyFont="1" applyFill="1" applyBorder="1" applyAlignment="1">
      <alignment horizontal="right" vertical="center" wrapText="1"/>
    </xf>
    <xf numFmtId="0" fontId="5" fillId="0" borderId="50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right" vertical="center"/>
    </xf>
    <xf numFmtId="0" fontId="41" fillId="0" borderId="3" xfId="0" applyFont="1" applyFill="1" applyBorder="1" applyAlignment="1">
      <alignment horizontal="right" vertical="center" wrapText="1"/>
    </xf>
    <xf numFmtId="0" fontId="41" fillId="0" borderId="4" xfId="0" applyFont="1" applyFill="1" applyBorder="1" applyAlignment="1">
      <alignment horizontal="right" vertical="center" wrapText="1"/>
    </xf>
    <xf numFmtId="0" fontId="41" fillId="0" borderId="5" xfId="0" applyFont="1" applyFill="1" applyBorder="1" applyAlignment="1">
      <alignment horizontal="right" vertical="center" wrapText="1"/>
    </xf>
    <xf numFmtId="3" fontId="41" fillId="0" borderId="6" xfId="0" applyNumberFormat="1" applyFont="1" applyFill="1" applyBorder="1" applyAlignment="1">
      <alignment horizontal="right" vertical="center" wrapText="1"/>
    </xf>
    <xf numFmtId="0" fontId="41" fillId="0" borderId="6" xfId="0" applyFont="1" applyFill="1" applyBorder="1" applyAlignment="1">
      <alignment horizontal="right" vertical="center" wrapText="1"/>
    </xf>
    <xf numFmtId="0" fontId="41" fillId="0" borderId="9" xfId="0" applyFont="1" applyFill="1" applyBorder="1" applyAlignment="1">
      <alignment horizontal="right" vertical="center" wrapText="1"/>
    </xf>
    <xf numFmtId="0" fontId="41" fillId="0" borderId="10" xfId="0" applyFont="1" applyFill="1" applyBorder="1" applyAlignment="1">
      <alignment horizontal="right" vertical="center" wrapText="1"/>
    </xf>
    <xf numFmtId="0" fontId="41" fillId="0" borderId="26" xfId="0" applyFont="1" applyFill="1" applyBorder="1" applyAlignment="1">
      <alignment horizontal="right" vertical="center" wrapText="1"/>
    </xf>
    <xf numFmtId="3" fontId="41" fillId="0" borderId="11" xfId="0" applyNumberFormat="1" applyFont="1" applyFill="1" applyBorder="1" applyAlignment="1">
      <alignment horizontal="right" vertical="center" wrapText="1"/>
    </xf>
    <xf numFmtId="176" fontId="23" fillId="0" borderId="21" xfId="0" applyNumberFormat="1" applyFont="1" applyFill="1" applyBorder="1" applyAlignment="1">
      <alignment horizontal="right" vertical="center" wrapText="1"/>
    </xf>
    <xf numFmtId="3" fontId="23" fillId="0" borderId="17" xfId="0" applyNumberFormat="1" applyFont="1" applyFill="1" applyBorder="1" applyAlignment="1">
      <alignment horizontal="right" vertical="center" wrapText="1"/>
    </xf>
    <xf numFmtId="176" fontId="23" fillId="0" borderId="15" xfId="0" applyNumberFormat="1" applyFont="1" applyFill="1" applyBorder="1" applyAlignment="1">
      <alignment horizontal="right" vertical="center" wrapText="1"/>
    </xf>
    <xf numFmtId="3" fontId="23" fillId="0" borderId="25" xfId="0" applyNumberFormat="1" applyFont="1" applyFill="1" applyBorder="1" applyAlignment="1">
      <alignment horizontal="right" vertical="center" wrapText="1"/>
    </xf>
    <xf numFmtId="176" fontId="23" fillId="0" borderId="12" xfId="0" applyNumberFormat="1" applyFont="1" applyFill="1" applyBorder="1" applyAlignment="1">
      <alignment horizontal="right" vertical="center" wrapText="1"/>
    </xf>
    <xf numFmtId="9" fontId="23" fillId="0" borderId="24" xfId="0" applyNumberFormat="1" applyFont="1" applyFill="1" applyBorder="1" applyAlignment="1">
      <alignment horizontal="right" vertical="center" wrapText="1"/>
    </xf>
    <xf numFmtId="3" fontId="23" fillId="0" borderId="4" xfId="0" applyNumberFormat="1" applyFont="1" applyFill="1" applyBorder="1" applyAlignment="1">
      <alignment horizontal="right" vertical="center" wrapText="1"/>
    </xf>
    <xf numFmtId="3" fontId="23" fillId="0" borderId="14" xfId="0" applyNumberFormat="1" applyFont="1" applyFill="1" applyBorder="1" applyAlignment="1">
      <alignment horizontal="right" vertical="center" wrapText="1"/>
    </xf>
    <xf numFmtId="3" fontId="23" fillId="0" borderId="10" xfId="0" applyNumberFormat="1" applyFont="1" applyFill="1" applyBorder="1" applyAlignment="1">
      <alignment horizontal="right" vertical="center" wrapText="1"/>
    </xf>
    <xf numFmtId="3" fontId="23" fillId="0" borderId="11" xfId="0" applyNumberFormat="1" applyFont="1" applyFill="1" applyBorder="1" applyAlignment="1">
      <alignment horizontal="right" vertical="center" wrapText="1"/>
    </xf>
    <xf numFmtId="176" fontId="23" fillId="0" borderId="4" xfId="0" applyNumberFormat="1" applyFont="1" applyFill="1" applyBorder="1" applyAlignment="1">
      <alignment horizontal="right" vertical="center" wrapText="1"/>
    </xf>
    <xf numFmtId="3" fontId="23" fillId="0" borderId="15" xfId="0" applyNumberFormat="1" applyFont="1" applyFill="1" applyBorder="1" applyAlignment="1">
      <alignment horizontal="right" vertical="center" wrapText="1"/>
    </xf>
    <xf numFmtId="176" fontId="23" fillId="0" borderId="6" xfId="0" applyNumberFormat="1" applyFont="1" applyFill="1" applyBorder="1" applyAlignment="1">
      <alignment horizontal="right" vertical="center" wrapText="1"/>
    </xf>
    <xf numFmtId="3" fontId="23" fillId="0" borderId="28" xfId="0" applyNumberFormat="1" applyFont="1" applyFill="1" applyBorder="1" applyAlignment="1">
      <alignment horizontal="right" vertical="center" wrapText="1"/>
    </xf>
    <xf numFmtId="176" fontId="23" fillId="0" borderId="11" xfId="0" applyNumberFormat="1" applyFont="1" applyFill="1" applyBorder="1" applyAlignment="1">
      <alignment horizontal="right" vertical="center" wrapText="1"/>
    </xf>
    <xf numFmtId="3" fontId="23" fillId="0" borderId="23" xfId="0" applyNumberFormat="1" applyFont="1" applyFill="1" applyBorder="1" applyAlignment="1">
      <alignment horizontal="right" vertical="center" wrapText="1"/>
    </xf>
    <xf numFmtId="176" fontId="23" fillId="0" borderId="3" xfId="0" applyNumberFormat="1" applyFont="1" applyFill="1" applyBorder="1" applyAlignment="1">
      <alignment horizontal="right" vertical="center" wrapText="1"/>
    </xf>
    <xf numFmtId="176" fontId="23" fillId="0" borderId="57" xfId="0" applyNumberFormat="1" applyFont="1" applyFill="1" applyBorder="1" applyAlignment="1">
      <alignment horizontal="right" vertical="center" wrapText="1"/>
    </xf>
    <xf numFmtId="3" fontId="23" fillId="0" borderId="47" xfId="0" applyNumberFormat="1" applyFont="1" applyFill="1" applyBorder="1" applyAlignment="1">
      <alignment horizontal="right" vertical="center" wrapText="1"/>
    </xf>
    <xf numFmtId="176" fontId="19" fillId="0" borderId="1" xfId="0" applyNumberFormat="1" applyFont="1" applyFill="1" applyBorder="1" applyAlignment="1">
      <alignment horizontal="right" vertical="center" wrapText="1"/>
    </xf>
    <xf numFmtId="176" fontId="23" fillId="0" borderId="5" xfId="0" applyNumberFormat="1" applyFont="1" applyFill="1" applyBorder="1" applyAlignment="1">
      <alignment horizontal="right" vertical="center" wrapText="1"/>
    </xf>
    <xf numFmtId="3" fontId="23" fillId="0" borderId="39" xfId="0" applyNumberFormat="1" applyFont="1" applyFill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0" fontId="11" fillId="0" borderId="0" xfId="0" applyFont="1" applyFill="1" applyAlignment="1">
      <alignment horizontal="justify" vertical="center"/>
    </xf>
    <xf numFmtId="0" fontId="10" fillId="0" borderId="23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23" fillId="0" borderId="35" xfId="0" applyNumberFormat="1" applyFont="1" applyFill="1" applyBorder="1" applyAlignment="1">
      <alignment horizontal="right" vertical="center" wrapText="1"/>
    </xf>
    <xf numFmtId="3" fontId="23" fillId="0" borderId="34" xfId="0" applyNumberFormat="1" applyFont="1" applyFill="1" applyBorder="1" applyAlignment="1">
      <alignment horizontal="right" vertical="center" wrapText="1"/>
    </xf>
    <xf numFmtId="3" fontId="23" fillId="0" borderId="2" xfId="0" applyNumberFormat="1" applyFont="1" applyFill="1" applyBorder="1" applyAlignment="1">
      <alignment horizontal="right" vertical="center" wrapText="1"/>
    </xf>
    <xf numFmtId="0" fontId="9" fillId="0" borderId="33" xfId="0" applyFont="1" applyFill="1" applyBorder="1" applyAlignment="1">
      <alignment horizontal="righ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right" vertical="center" wrapText="1"/>
    </xf>
    <xf numFmtId="0" fontId="23" fillId="0" borderId="34" xfId="0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5" fillId="0" borderId="46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88" xfId="0" applyFont="1" applyFill="1" applyBorder="1" applyAlignment="1">
      <alignment horizontal="center" vertical="center" wrapText="1"/>
    </xf>
    <xf numFmtId="0" fontId="5" fillId="0" borderId="9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left" vertical="center" wrapText="1"/>
    </xf>
    <xf numFmtId="0" fontId="10" fillId="0" borderId="52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justify" vertical="center"/>
    </xf>
    <xf numFmtId="0" fontId="24" fillId="0" borderId="0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24" fillId="0" borderId="0" xfId="0" applyFont="1" applyFill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left" vertical="center"/>
    </xf>
    <xf numFmtId="0" fontId="23" fillId="0" borderId="5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6" fillId="0" borderId="33" xfId="0" applyFont="1" applyFill="1" applyBorder="1" applyAlignment="1">
      <alignment horizontal="justify" vertical="center"/>
    </xf>
    <xf numFmtId="0" fontId="16" fillId="0" borderId="0" xfId="0" applyFont="1" applyFill="1" applyBorder="1" applyAlignment="1">
      <alignment horizontal="justify" vertical="center"/>
    </xf>
    <xf numFmtId="0" fontId="23" fillId="0" borderId="0" xfId="0" applyFont="1" applyFill="1" applyBorder="1" applyAlignment="1">
      <alignment horizontal="justify" vertical="center" wrapText="1"/>
    </xf>
    <xf numFmtId="0" fontId="23" fillId="0" borderId="0" xfId="0" applyFont="1" applyFill="1" applyBorder="1" applyAlignment="1">
      <alignment horizontal="justify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justify" vertical="center"/>
    </xf>
    <xf numFmtId="0" fontId="19" fillId="0" borderId="66" xfId="0" applyFont="1" applyFill="1" applyBorder="1" applyAlignment="1">
      <alignment horizontal="justify" vertical="center"/>
    </xf>
    <xf numFmtId="0" fontId="19" fillId="0" borderId="65" xfId="0" applyFont="1" applyFill="1" applyBorder="1" applyAlignment="1">
      <alignment horizontal="justify" vertical="center"/>
    </xf>
    <xf numFmtId="0" fontId="19" fillId="0" borderId="0" xfId="0" applyFont="1" applyFill="1" applyAlignment="1">
      <alignment horizontal="justify" vertical="center"/>
    </xf>
    <xf numFmtId="0" fontId="5" fillId="0" borderId="82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76" xfId="0" applyFont="1" applyFill="1" applyBorder="1" applyAlignment="1">
      <alignment horizontal="center" vertical="center" textRotation="255"/>
    </xf>
    <xf numFmtId="0" fontId="5" fillId="0" borderId="8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5" fillId="0" borderId="75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/>
    </xf>
    <xf numFmtId="0" fontId="9" fillId="0" borderId="51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8" fillId="0" borderId="88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2" fillId="0" borderId="0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6" fillId="0" borderId="33" xfId="0" applyFont="1" applyFill="1" applyBorder="1" applyAlignment="1">
      <alignment horizontal="left" vertical="center"/>
    </xf>
    <xf numFmtId="0" fontId="39" fillId="0" borderId="51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20" fillId="0" borderId="33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left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justify" vertical="center"/>
    </xf>
    <xf numFmtId="0" fontId="23" fillId="0" borderId="51" xfId="0" applyFont="1" applyFill="1" applyBorder="1">
      <alignment vertical="center"/>
    </xf>
    <xf numFmtId="0" fontId="5" fillId="0" borderId="8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8" xfId="0" applyFont="1" applyFill="1" applyBorder="1" applyAlignment="1">
      <alignment horizontal="center" vertical="center" wrapText="1" readingOrder="2"/>
    </xf>
    <xf numFmtId="0" fontId="5" fillId="0" borderId="90" xfId="0" applyFont="1" applyFill="1" applyBorder="1" applyAlignment="1">
      <alignment horizontal="center" vertical="center" wrapText="1" readingOrder="2"/>
    </xf>
    <xf numFmtId="0" fontId="5" fillId="0" borderId="25" xfId="0" applyFont="1" applyFill="1" applyBorder="1" applyAlignment="1">
      <alignment horizontal="center" vertical="center" wrapText="1" readingOrder="2"/>
    </xf>
    <xf numFmtId="0" fontId="23" fillId="0" borderId="51" xfId="0" applyFont="1" applyFill="1" applyBorder="1" applyAlignment="1">
      <alignment vertical="center"/>
    </xf>
    <xf numFmtId="179" fontId="5" fillId="0" borderId="37" xfId="0" applyNumberFormat="1" applyFont="1" applyFill="1" applyBorder="1" applyAlignment="1">
      <alignment vertical="center" wrapText="1"/>
    </xf>
    <xf numFmtId="179" fontId="5" fillId="0" borderId="26" xfId="0" applyNumberFormat="1" applyFont="1" applyFill="1" applyBorder="1" applyAlignment="1">
      <alignment vertical="center" wrapText="1"/>
    </xf>
    <xf numFmtId="0" fontId="20" fillId="0" borderId="33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51FF21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view="pageBreakPreview" zoomScale="106" zoomScaleNormal="100" zoomScaleSheetLayoutView="106" workbookViewId="0">
      <selection activeCell="D1" sqref="D1"/>
    </sheetView>
  </sheetViews>
  <sheetFormatPr defaultRowHeight="18" x14ac:dyDescent="0.4"/>
  <cols>
    <col min="1" max="1" width="31.625" style="1" bestFit="1" customWidth="1"/>
    <col min="2" max="2" width="13.875" style="1" customWidth="1"/>
    <col min="3" max="3" width="5.875" style="1" customWidth="1"/>
    <col min="4" max="16384" width="9" style="1"/>
  </cols>
  <sheetData>
    <row r="1" spans="1:2" ht="24" x14ac:dyDescent="0.4">
      <c r="A1" s="162" t="s">
        <v>327</v>
      </c>
      <c r="B1" s="66"/>
    </row>
    <row r="2" spans="1:2" ht="18.75" thickBot="1" x14ac:dyDescent="0.45">
      <c r="A2" s="66"/>
      <c r="B2" s="678" t="s">
        <v>370</v>
      </c>
    </row>
    <row r="3" spans="1:2" ht="18.75" thickBot="1" x14ac:dyDescent="0.45">
      <c r="A3" s="2" t="s">
        <v>0</v>
      </c>
      <c r="B3" s="3" t="s">
        <v>1</v>
      </c>
    </row>
    <row r="4" spans="1:2" x14ac:dyDescent="0.4">
      <c r="A4" s="73" t="s">
        <v>2</v>
      </c>
      <c r="B4" s="163">
        <v>69677</v>
      </c>
    </row>
    <row r="5" spans="1:2" x14ac:dyDescent="0.4">
      <c r="A5" s="74" t="s">
        <v>3</v>
      </c>
      <c r="B5" s="164">
        <v>43150</v>
      </c>
    </row>
    <row r="6" spans="1:2" x14ac:dyDescent="0.4">
      <c r="A6" s="74" t="s">
        <v>4</v>
      </c>
      <c r="B6" s="164">
        <v>3826</v>
      </c>
    </row>
    <row r="7" spans="1:2" x14ac:dyDescent="0.4">
      <c r="A7" s="74" t="s">
        <v>5</v>
      </c>
      <c r="B7" s="164">
        <v>4153</v>
      </c>
    </row>
    <row r="8" spans="1:2" x14ac:dyDescent="0.4">
      <c r="A8" s="74" t="s">
        <v>6</v>
      </c>
      <c r="B8" s="164">
        <v>108869</v>
      </c>
    </row>
    <row r="9" spans="1:2" x14ac:dyDescent="0.4">
      <c r="A9" s="74" t="s">
        <v>7</v>
      </c>
      <c r="B9" s="164">
        <v>185360</v>
      </c>
    </row>
    <row r="10" spans="1:2" x14ac:dyDescent="0.4">
      <c r="A10" s="74" t="s">
        <v>8</v>
      </c>
      <c r="B10" s="164">
        <v>259050</v>
      </c>
    </row>
    <row r="11" spans="1:2" x14ac:dyDescent="0.4">
      <c r="A11" s="75" t="s">
        <v>9</v>
      </c>
      <c r="B11" s="165">
        <v>19303</v>
      </c>
    </row>
    <row r="12" spans="1:2" ht="18.75" thickBot="1" x14ac:dyDescent="0.45">
      <c r="A12" s="173" t="s">
        <v>10</v>
      </c>
      <c r="B12" s="206">
        <v>514298</v>
      </c>
    </row>
    <row r="13" spans="1:2" ht="18.75" thickBot="1" x14ac:dyDescent="0.45">
      <c r="A13" s="229" t="s">
        <v>11</v>
      </c>
      <c r="B13" s="166">
        <v>1207686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view="pageBreakPreview" zoomScale="60" zoomScaleNormal="112" workbookViewId="0">
      <selection sqref="A1:N1"/>
    </sheetView>
  </sheetViews>
  <sheetFormatPr defaultRowHeight="18" x14ac:dyDescent="0.4"/>
  <cols>
    <col min="1" max="1" width="5.5" style="42" bestFit="1" customWidth="1"/>
    <col min="2" max="13" width="5.25" style="42" customWidth="1"/>
    <col min="14" max="14" width="6.5" style="42" bestFit="1" customWidth="1"/>
    <col min="15" max="16384" width="9" style="42"/>
  </cols>
  <sheetData>
    <row r="1" spans="1:15" ht="24" x14ac:dyDescent="0.4">
      <c r="A1" s="582" t="s">
        <v>108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</row>
    <row r="2" spans="1:15" ht="24.75" thickBot="1" x14ac:dyDescent="0.4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.75" thickBot="1" x14ac:dyDescent="0.45">
      <c r="A3" s="80"/>
      <c r="B3" s="81" t="s">
        <v>105</v>
      </c>
      <c r="C3" s="82" t="s">
        <v>104</v>
      </c>
      <c r="D3" s="82" t="s">
        <v>103</v>
      </c>
      <c r="E3" s="82" t="s">
        <v>102</v>
      </c>
      <c r="F3" s="82" t="s">
        <v>101</v>
      </c>
      <c r="G3" s="82" t="s">
        <v>100</v>
      </c>
      <c r="H3" s="82" t="s">
        <v>99</v>
      </c>
      <c r="I3" s="82" t="s">
        <v>98</v>
      </c>
      <c r="J3" s="82" t="s">
        <v>97</v>
      </c>
      <c r="K3" s="82" t="s">
        <v>96</v>
      </c>
      <c r="L3" s="82" t="s">
        <v>95</v>
      </c>
      <c r="M3" s="83" t="s">
        <v>94</v>
      </c>
      <c r="N3" s="237" t="s">
        <v>107</v>
      </c>
    </row>
    <row r="4" spans="1:15" ht="18.75" thickBot="1" x14ac:dyDescent="0.45">
      <c r="A4" s="239" t="s">
        <v>106</v>
      </c>
      <c r="B4" s="23">
        <v>173</v>
      </c>
      <c r="C4" s="398">
        <v>52</v>
      </c>
      <c r="D4" s="398">
        <v>44</v>
      </c>
      <c r="E4" s="398">
        <v>175</v>
      </c>
      <c r="F4" s="398">
        <v>135</v>
      </c>
      <c r="G4" s="398">
        <v>127</v>
      </c>
      <c r="H4" s="398">
        <v>151</v>
      </c>
      <c r="I4" s="398">
        <v>109</v>
      </c>
      <c r="J4" s="398">
        <v>113</v>
      </c>
      <c r="K4" s="398">
        <v>126</v>
      </c>
      <c r="L4" s="398">
        <v>74</v>
      </c>
      <c r="M4" s="399">
        <v>109</v>
      </c>
      <c r="N4" s="166">
        <v>1388</v>
      </c>
      <c r="O4" s="258"/>
    </row>
  </sheetData>
  <mergeCells count="1">
    <mergeCell ref="A1:N1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view="pageBreakPreview" zoomScale="60" zoomScaleNormal="100" workbookViewId="0">
      <selection sqref="A1:E1"/>
    </sheetView>
  </sheetViews>
  <sheetFormatPr defaultRowHeight="18" x14ac:dyDescent="0.4"/>
  <cols>
    <col min="1" max="1" width="13.875" style="42" bestFit="1" customWidth="1"/>
    <col min="2" max="2" width="7.125" style="42" bestFit="1" customWidth="1"/>
    <col min="3" max="6" width="7.5" style="42" bestFit="1" customWidth="1"/>
    <col min="7" max="7" width="7.125" style="42" bestFit="1" customWidth="1"/>
    <col min="8" max="8" width="7.5" style="42" bestFit="1" customWidth="1"/>
    <col min="9" max="9" width="6.875" style="42" customWidth="1"/>
    <col min="10" max="10" width="6.625" style="42" bestFit="1" customWidth="1"/>
    <col min="11" max="11" width="7.5" style="42" bestFit="1" customWidth="1"/>
    <col min="12" max="12" width="7.875" style="42" customWidth="1"/>
    <col min="13" max="13" width="7.625" style="42" bestFit="1" customWidth="1"/>
    <col min="14" max="14" width="8.625" style="42" bestFit="1" customWidth="1"/>
    <col min="15" max="16384" width="9" style="42"/>
  </cols>
  <sheetData>
    <row r="1" spans="1:15" ht="24" x14ac:dyDescent="0.4">
      <c r="A1" s="583" t="s">
        <v>111</v>
      </c>
      <c r="B1" s="583"/>
      <c r="C1" s="583"/>
      <c r="D1" s="583"/>
      <c r="E1" s="583"/>
    </row>
    <row r="2" spans="1:15" ht="24.75" thickBot="1" x14ac:dyDescent="0.45">
      <c r="A2" s="70"/>
    </row>
    <row r="3" spans="1:15" ht="18.75" thickBot="1" x14ac:dyDescent="0.45">
      <c r="A3" s="80"/>
      <c r="B3" s="69" t="s">
        <v>105</v>
      </c>
      <c r="C3" s="69" t="s">
        <v>104</v>
      </c>
      <c r="D3" s="69" t="s">
        <v>103</v>
      </c>
      <c r="E3" s="69" t="s">
        <v>102</v>
      </c>
      <c r="F3" s="69" t="s">
        <v>101</v>
      </c>
      <c r="G3" s="69" t="s">
        <v>100</v>
      </c>
      <c r="H3" s="69" t="s">
        <v>99</v>
      </c>
      <c r="I3" s="69" t="s">
        <v>98</v>
      </c>
      <c r="J3" s="69" t="s">
        <v>97</v>
      </c>
      <c r="K3" s="69" t="s">
        <v>96</v>
      </c>
      <c r="L3" s="69" t="s">
        <v>95</v>
      </c>
      <c r="M3" s="69" t="s">
        <v>94</v>
      </c>
      <c r="N3" s="69" t="s">
        <v>107</v>
      </c>
    </row>
    <row r="4" spans="1:15" ht="18.75" thickBot="1" x14ac:dyDescent="0.45">
      <c r="A4" s="49" t="s">
        <v>110</v>
      </c>
      <c r="B4" s="166">
        <v>8233</v>
      </c>
      <c r="C4" s="166">
        <v>2809</v>
      </c>
      <c r="D4" s="166">
        <v>5561</v>
      </c>
      <c r="E4" s="166">
        <v>8842</v>
      </c>
      <c r="F4" s="166">
        <v>8410</v>
      </c>
      <c r="G4" s="166">
        <v>9350</v>
      </c>
      <c r="H4" s="166">
        <v>8738</v>
      </c>
      <c r="I4" s="166">
        <v>7798</v>
      </c>
      <c r="J4" s="166">
        <v>8583</v>
      </c>
      <c r="K4" s="166">
        <v>8421</v>
      </c>
      <c r="L4" s="166">
        <v>8130</v>
      </c>
      <c r="M4" s="166">
        <v>8648</v>
      </c>
      <c r="N4" s="166">
        <v>93523</v>
      </c>
      <c r="O4" s="92"/>
    </row>
    <row r="5" spans="1:15" ht="18.75" thickBot="1" x14ac:dyDescent="0.45">
      <c r="A5" s="49" t="s">
        <v>109</v>
      </c>
      <c r="B5" s="166">
        <v>8875</v>
      </c>
      <c r="C5" s="166">
        <v>1969</v>
      </c>
      <c r="D5" s="166">
        <v>5220</v>
      </c>
      <c r="E5" s="166">
        <v>11337</v>
      </c>
      <c r="F5" s="166">
        <v>10461</v>
      </c>
      <c r="G5" s="166">
        <v>9713</v>
      </c>
      <c r="H5" s="166">
        <v>9841</v>
      </c>
      <c r="I5" s="166">
        <v>9039</v>
      </c>
      <c r="J5" s="166">
        <v>8956</v>
      </c>
      <c r="K5" s="166">
        <v>9363</v>
      </c>
      <c r="L5" s="166">
        <v>8549</v>
      </c>
      <c r="M5" s="166">
        <v>9965</v>
      </c>
      <c r="N5" s="166">
        <v>103288</v>
      </c>
      <c r="O5" s="92"/>
    </row>
  </sheetData>
  <mergeCells count="1">
    <mergeCell ref="A1:E1"/>
  </mergeCells>
  <phoneticPr fontId="3"/>
  <pageMargins left="0.7" right="0.7" top="0.75" bottom="0.75" header="0.3" footer="0.3"/>
  <pageSetup paperSize="9"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view="pageBreakPreview" zoomScale="60" zoomScaleNormal="96" workbookViewId="0">
      <selection sqref="A1:O1"/>
    </sheetView>
  </sheetViews>
  <sheetFormatPr defaultColWidth="24.625" defaultRowHeight="18" x14ac:dyDescent="0.4"/>
  <cols>
    <col min="1" max="1" width="13.25" style="42" customWidth="1"/>
    <col min="2" max="2" width="6.125" style="42" bestFit="1" customWidth="1"/>
    <col min="3" max="14" width="5.125" style="42" customWidth="1"/>
    <col min="15" max="15" width="6.5" style="42" bestFit="1" customWidth="1"/>
    <col min="16" max="16384" width="24.625" style="42"/>
  </cols>
  <sheetData>
    <row r="1" spans="1:15" ht="24" x14ac:dyDescent="0.4">
      <c r="A1" s="582" t="s">
        <v>113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</row>
    <row r="2" spans="1:15" ht="24.75" thickBot="1" x14ac:dyDescent="0.4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8.75" thickBot="1" x14ac:dyDescent="0.45">
      <c r="A3" s="584"/>
      <c r="B3" s="585"/>
      <c r="C3" s="81" t="s">
        <v>105</v>
      </c>
      <c r="D3" s="82" t="s">
        <v>104</v>
      </c>
      <c r="E3" s="82" t="s">
        <v>103</v>
      </c>
      <c r="F3" s="82" t="s">
        <v>102</v>
      </c>
      <c r="G3" s="82" t="s">
        <v>101</v>
      </c>
      <c r="H3" s="82" t="s">
        <v>100</v>
      </c>
      <c r="I3" s="82" t="s">
        <v>99</v>
      </c>
      <c r="J3" s="82" t="s">
        <v>98</v>
      </c>
      <c r="K3" s="82" t="s">
        <v>97</v>
      </c>
      <c r="L3" s="82" t="s">
        <v>96</v>
      </c>
      <c r="M3" s="82" t="s">
        <v>95</v>
      </c>
      <c r="N3" s="83" t="s">
        <v>94</v>
      </c>
      <c r="O3" s="237" t="s">
        <v>107</v>
      </c>
    </row>
    <row r="4" spans="1:15" ht="18.75" customHeight="1" x14ac:dyDescent="0.4">
      <c r="A4" s="588" t="s">
        <v>343</v>
      </c>
      <c r="B4" s="589"/>
      <c r="C4" s="36">
        <v>1</v>
      </c>
      <c r="D4" s="345">
        <v>0</v>
      </c>
      <c r="E4" s="345">
        <v>2</v>
      </c>
      <c r="F4" s="345">
        <v>6</v>
      </c>
      <c r="G4" s="345">
        <v>1</v>
      </c>
      <c r="H4" s="345">
        <v>0</v>
      </c>
      <c r="I4" s="345">
        <v>7</v>
      </c>
      <c r="J4" s="345">
        <v>3</v>
      </c>
      <c r="K4" s="345">
        <v>0</v>
      </c>
      <c r="L4" s="345">
        <v>2</v>
      </c>
      <c r="M4" s="345">
        <v>3</v>
      </c>
      <c r="N4" s="506">
        <v>2</v>
      </c>
      <c r="O4" s="459">
        <v>27</v>
      </c>
    </row>
    <row r="5" spans="1:15" ht="18.75" thickBot="1" x14ac:dyDescent="0.45">
      <c r="A5" s="586" t="s">
        <v>90</v>
      </c>
      <c r="B5" s="587"/>
      <c r="C5" s="27">
        <v>0</v>
      </c>
      <c r="D5" s="26">
        <v>10</v>
      </c>
      <c r="E5" s="26">
        <v>5</v>
      </c>
      <c r="F5" s="26">
        <v>11</v>
      </c>
      <c r="G5" s="26">
        <v>3</v>
      </c>
      <c r="H5" s="26">
        <v>2</v>
      </c>
      <c r="I5" s="26">
        <v>5</v>
      </c>
      <c r="J5" s="26">
        <v>0</v>
      </c>
      <c r="K5" s="26">
        <v>2</v>
      </c>
      <c r="L5" s="26">
        <v>1</v>
      </c>
      <c r="M5" s="26">
        <v>6</v>
      </c>
      <c r="N5" s="25">
        <v>5</v>
      </c>
      <c r="O5" s="507">
        <v>50</v>
      </c>
    </row>
  </sheetData>
  <mergeCells count="4">
    <mergeCell ref="A1:O1"/>
    <mergeCell ref="A3:B3"/>
    <mergeCell ref="A5:B5"/>
    <mergeCell ref="A4:B4"/>
  </mergeCells>
  <phoneticPr fontId="3"/>
  <pageMargins left="0.7" right="0.7" top="0.75" bottom="0.75" header="0.3" footer="0.3"/>
  <pageSetup paperSize="9" scale="9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view="pageBreakPreview" zoomScale="60" zoomScaleNormal="100" workbookViewId="0">
      <selection sqref="A1:E1"/>
    </sheetView>
  </sheetViews>
  <sheetFormatPr defaultRowHeight="18.75" x14ac:dyDescent="0.4"/>
  <cols>
    <col min="1" max="1" width="5.875" customWidth="1"/>
    <col min="2" max="14" width="7.625" customWidth="1"/>
  </cols>
  <sheetData>
    <row r="1" spans="1:14" ht="24" x14ac:dyDescent="0.4">
      <c r="A1" s="583" t="s">
        <v>325</v>
      </c>
      <c r="B1" s="583"/>
      <c r="C1" s="583"/>
      <c r="D1" s="583"/>
      <c r="E1" s="583"/>
      <c r="F1" s="42"/>
      <c r="G1" s="42"/>
      <c r="H1" s="42"/>
      <c r="I1" s="42"/>
      <c r="J1" s="42"/>
      <c r="K1" s="42"/>
      <c r="L1" s="42"/>
      <c r="M1" s="42"/>
      <c r="N1" s="42"/>
    </row>
    <row r="2" spans="1:14" ht="24.75" thickBot="1" x14ac:dyDescent="0.45">
      <c r="A2" s="7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4">
      <c r="A3" s="182"/>
      <c r="B3" s="183" t="s">
        <v>105</v>
      </c>
      <c r="C3" s="183" t="s">
        <v>104</v>
      </c>
      <c r="D3" s="183" t="s">
        <v>103</v>
      </c>
      <c r="E3" s="183" t="s">
        <v>102</v>
      </c>
      <c r="F3" s="183" t="s">
        <v>101</v>
      </c>
      <c r="G3" s="183" t="s">
        <v>100</v>
      </c>
      <c r="H3" s="183" t="s">
        <v>99</v>
      </c>
      <c r="I3" s="183" t="s">
        <v>98</v>
      </c>
      <c r="J3" s="183" t="s">
        <v>97</v>
      </c>
      <c r="K3" s="183" t="s">
        <v>96</v>
      </c>
      <c r="L3" s="183" t="s">
        <v>95</v>
      </c>
      <c r="M3" s="183" t="s">
        <v>94</v>
      </c>
      <c r="N3" s="184" t="s">
        <v>107</v>
      </c>
    </row>
    <row r="4" spans="1:14" x14ac:dyDescent="0.4">
      <c r="A4" s="185" t="s">
        <v>186</v>
      </c>
      <c r="B4" s="30">
        <v>18</v>
      </c>
      <c r="C4" s="30">
        <v>1</v>
      </c>
      <c r="D4" s="30">
        <v>2</v>
      </c>
      <c r="E4" s="30">
        <v>12</v>
      </c>
      <c r="F4" s="30">
        <v>12</v>
      </c>
      <c r="G4" s="30">
        <v>6</v>
      </c>
      <c r="H4" s="30">
        <v>13</v>
      </c>
      <c r="I4" s="30">
        <v>9</v>
      </c>
      <c r="J4" s="30">
        <v>7</v>
      </c>
      <c r="K4" s="30">
        <v>14</v>
      </c>
      <c r="L4" s="30">
        <v>8</v>
      </c>
      <c r="M4" s="30">
        <v>19</v>
      </c>
      <c r="N4" s="29">
        <v>121</v>
      </c>
    </row>
    <row r="5" spans="1:14" ht="19.5" thickBot="1" x14ac:dyDescent="0.45">
      <c r="A5" s="186" t="s">
        <v>106</v>
      </c>
      <c r="B5" s="26">
        <v>88</v>
      </c>
      <c r="C5" s="26">
        <v>2</v>
      </c>
      <c r="D5" s="26">
        <v>12</v>
      </c>
      <c r="E5" s="26">
        <v>48</v>
      </c>
      <c r="F5" s="26">
        <v>63</v>
      </c>
      <c r="G5" s="26">
        <v>15</v>
      </c>
      <c r="H5" s="26">
        <v>43</v>
      </c>
      <c r="I5" s="26">
        <v>34</v>
      </c>
      <c r="J5" s="26">
        <v>26</v>
      </c>
      <c r="K5" s="26">
        <v>69</v>
      </c>
      <c r="L5" s="26">
        <v>20</v>
      </c>
      <c r="M5" s="26">
        <v>84</v>
      </c>
      <c r="N5" s="25">
        <v>504</v>
      </c>
    </row>
  </sheetData>
  <mergeCells count="1">
    <mergeCell ref="A1:E1"/>
  </mergeCells>
  <phoneticPr fontId="3"/>
  <pageMargins left="0.7" right="0.7" top="0.75" bottom="0.75" header="0.3" footer="0.3"/>
  <pageSetup paperSize="9" scale="76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zoomScale="60" zoomScaleNormal="100" workbookViewId="0">
      <selection activeCell="V28" sqref="V28"/>
    </sheetView>
  </sheetViews>
  <sheetFormatPr defaultRowHeight="18" x14ac:dyDescent="0.4"/>
  <cols>
    <col min="1" max="1" width="11" style="42" bestFit="1" customWidth="1"/>
    <col min="2" max="2" width="9" style="42" bestFit="1" customWidth="1"/>
    <col min="3" max="3" width="7.125" style="42" bestFit="1" customWidth="1"/>
    <col min="4" max="16384" width="9" style="42"/>
  </cols>
  <sheetData>
    <row r="1" spans="1:4" ht="24" x14ac:dyDescent="0.4">
      <c r="A1" s="583" t="s">
        <v>162</v>
      </c>
      <c r="B1" s="583"/>
      <c r="C1" s="583"/>
    </row>
    <row r="2" spans="1:4" ht="18.75" thickBot="1" x14ac:dyDescent="0.45">
      <c r="A2" s="96"/>
    </row>
    <row r="3" spans="1:4" ht="18.75" thickBot="1" x14ac:dyDescent="0.45">
      <c r="A3" s="68" t="s">
        <v>161</v>
      </c>
      <c r="B3" s="189" t="s">
        <v>160</v>
      </c>
      <c r="C3" s="141" t="s">
        <v>159</v>
      </c>
      <c r="D3" s="156"/>
    </row>
    <row r="4" spans="1:4" x14ac:dyDescent="0.4">
      <c r="A4" s="58" t="s">
        <v>158</v>
      </c>
      <c r="B4" s="302">
        <v>775</v>
      </c>
      <c r="C4" s="499">
        <v>87.3</v>
      </c>
      <c r="D4" s="156"/>
    </row>
    <row r="5" spans="1:4" x14ac:dyDescent="0.4">
      <c r="A5" s="57" t="s">
        <v>157</v>
      </c>
      <c r="B5" s="500">
        <v>859</v>
      </c>
      <c r="C5" s="501">
        <v>47.7</v>
      </c>
      <c r="D5" s="156"/>
    </row>
    <row r="6" spans="1:4" x14ac:dyDescent="0.4">
      <c r="A6" s="57" t="s">
        <v>156</v>
      </c>
      <c r="B6" s="34">
        <v>1852</v>
      </c>
      <c r="C6" s="501">
        <v>13.5</v>
      </c>
      <c r="D6" s="156"/>
    </row>
    <row r="7" spans="1:4" x14ac:dyDescent="0.4">
      <c r="A7" s="57" t="s">
        <v>155</v>
      </c>
      <c r="B7" s="34">
        <v>1622</v>
      </c>
      <c r="C7" s="501">
        <v>15.5</v>
      </c>
      <c r="D7" s="156"/>
    </row>
    <row r="8" spans="1:4" x14ac:dyDescent="0.4">
      <c r="A8" s="57" t="s">
        <v>154</v>
      </c>
      <c r="B8" s="34">
        <v>2026</v>
      </c>
      <c r="C8" s="501">
        <v>5.0999999999999996</v>
      </c>
      <c r="D8" s="156"/>
    </row>
    <row r="9" spans="1:4" x14ac:dyDescent="0.4">
      <c r="A9" s="57" t="s">
        <v>153</v>
      </c>
      <c r="B9" s="34">
        <v>1888</v>
      </c>
      <c r="C9" s="501">
        <v>60.9</v>
      </c>
      <c r="D9" s="156"/>
    </row>
    <row r="10" spans="1:4" x14ac:dyDescent="0.4">
      <c r="A10" s="57" t="s">
        <v>152</v>
      </c>
      <c r="B10" s="34">
        <v>1022</v>
      </c>
      <c r="C10" s="501">
        <v>2.9</v>
      </c>
      <c r="D10" s="156"/>
    </row>
    <row r="11" spans="1:4" x14ac:dyDescent="0.4">
      <c r="A11" s="57" t="s">
        <v>151</v>
      </c>
      <c r="B11" s="34">
        <v>1935</v>
      </c>
      <c r="C11" s="501">
        <v>6.7</v>
      </c>
      <c r="D11" s="156"/>
    </row>
    <row r="12" spans="1:4" x14ac:dyDescent="0.4">
      <c r="A12" s="57" t="s">
        <v>150</v>
      </c>
      <c r="B12" s="30">
        <v>347</v>
      </c>
      <c r="C12" s="501">
        <v>4</v>
      </c>
      <c r="D12" s="156"/>
    </row>
    <row r="13" spans="1:4" x14ac:dyDescent="0.4">
      <c r="A13" s="57" t="s">
        <v>149</v>
      </c>
      <c r="B13" s="34">
        <v>2315</v>
      </c>
      <c r="C13" s="501">
        <v>6</v>
      </c>
      <c r="D13" s="156"/>
    </row>
    <row r="14" spans="1:4" x14ac:dyDescent="0.4">
      <c r="A14" s="57" t="s">
        <v>148</v>
      </c>
      <c r="B14" s="34">
        <v>3308</v>
      </c>
      <c r="C14" s="501">
        <v>8.4</v>
      </c>
      <c r="D14" s="156"/>
    </row>
    <row r="15" spans="1:4" x14ac:dyDescent="0.4">
      <c r="A15" s="57" t="s">
        <v>147</v>
      </c>
      <c r="B15" s="34">
        <v>2404</v>
      </c>
      <c r="C15" s="501">
        <v>32.200000000000003</v>
      </c>
      <c r="D15" s="156"/>
    </row>
    <row r="16" spans="1:4" x14ac:dyDescent="0.4">
      <c r="A16" s="57" t="s">
        <v>146</v>
      </c>
      <c r="B16" s="34">
        <v>2635</v>
      </c>
      <c r="C16" s="501">
        <v>11.6</v>
      </c>
      <c r="D16" s="156"/>
    </row>
    <row r="17" spans="1:4" x14ac:dyDescent="0.4">
      <c r="A17" s="57" t="s">
        <v>326</v>
      </c>
      <c r="B17" s="30">
        <v>211</v>
      </c>
      <c r="C17" s="501">
        <v>1.5</v>
      </c>
      <c r="D17" s="156"/>
    </row>
    <row r="18" spans="1:4" x14ac:dyDescent="0.4">
      <c r="A18" s="57" t="s">
        <v>145</v>
      </c>
      <c r="B18" s="30">
        <v>426</v>
      </c>
      <c r="C18" s="501">
        <v>3.6</v>
      </c>
      <c r="D18" s="156"/>
    </row>
    <row r="19" spans="1:4" x14ac:dyDescent="0.4">
      <c r="A19" s="57" t="s">
        <v>144</v>
      </c>
      <c r="B19" s="500">
        <v>1101</v>
      </c>
      <c r="C19" s="501">
        <v>20.100000000000001</v>
      </c>
      <c r="D19" s="156"/>
    </row>
    <row r="20" spans="1:4" x14ac:dyDescent="0.4">
      <c r="A20" s="57" t="s">
        <v>143</v>
      </c>
      <c r="B20" s="30">
        <v>369</v>
      </c>
      <c r="C20" s="501">
        <v>3.1</v>
      </c>
      <c r="D20" s="156"/>
    </row>
    <row r="21" spans="1:4" x14ac:dyDescent="0.4">
      <c r="A21" s="57" t="s">
        <v>142</v>
      </c>
      <c r="B21" s="34">
        <v>1632</v>
      </c>
      <c r="C21" s="501">
        <v>3.3</v>
      </c>
      <c r="D21" s="156"/>
    </row>
    <row r="22" spans="1:4" x14ac:dyDescent="0.4">
      <c r="A22" s="57" t="s">
        <v>141</v>
      </c>
      <c r="B22" s="34">
        <v>1005</v>
      </c>
      <c r="C22" s="501">
        <v>3.8</v>
      </c>
      <c r="D22" s="156"/>
    </row>
    <row r="23" spans="1:4" x14ac:dyDescent="0.4">
      <c r="A23" s="57" t="s">
        <v>140</v>
      </c>
      <c r="B23" s="34">
        <v>1045</v>
      </c>
      <c r="C23" s="501">
        <v>15.3</v>
      </c>
      <c r="D23" s="156"/>
    </row>
    <row r="24" spans="1:4" x14ac:dyDescent="0.4">
      <c r="A24" s="57" t="s">
        <v>139</v>
      </c>
      <c r="B24" s="34">
        <v>2892</v>
      </c>
      <c r="C24" s="501">
        <v>1.1000000000000001</v>
      </c>
      <c r="D24" s="156"/>
    </row>
    <row r="25" spans="1:4" x14ac:dyDescent="0.4">
      <c r="A25" s="57" t="s">
        <v>138</v>
      </c>
      <c r="B25" s="30">
        <v>974</v>
      </c>
      <c r="C25" s="501">
        <v>15.4</v>
      </c>
      <c r="D25" s="156"/>
    </row>
    <row r="26" spans="1:4" x14ac:dyDescent="0.4">
      <c r="A26" s="57" t="s">
        <v>137</v>
      </c>
      <c r="B26" s="34">
        <v>1106</v>
      </c>
      <c r="C26" s="501">
        <v>9.5</v>
      </c>
      <c r="D26" s="156"/>
    </row>
    <row r="27" spans="1:4" x14ac:dyDescent="0.4">
      <c r="A27" s="57" t="s">
        <v>136</v>
      </c>
      <c r="B27" s="34">
        <v>1287</v>
      </c>
      <c r="C27" s="501">
        <v>11.9</v>
      </c>
      <c r="D27" s="55"/>
    </row>
    <row r="28" spans="1:4" x14ac:dyDescent="0.4">
      <c r="A28" s="57" t="s">
        <v>135</v>
      </c>
      <c r="B28" s="34">
        <v>803</v>
      </c>
      <c r="C28" s="501">
        <v>13.8</v>
      </c>
      <c r="D28" s="55"/>
    </row>
    <row r="29" spans="1:4" x14ac:dyDescent="0.4">
      <c r="A29" s="57" t="s">
        <v>134</v>
      </c>
      <c r="B29" s="34">
        <v>3572</v>
      </c>
      <c r="C29" s="501">
        <v>33.200000000000003</v>
      </c>
      <c r="D29" s="55"/>
    </row>
    <row r="30" spans="1:4" x14ac:dyDescent="0.4">
      <c r="A30" s="57" t="s">
        <v>133</v>
      </c>
      <c r="B30" s="34">
        <v>2893</v>
      </c>
      <c r="C30" s="501">
        <v>28.8</v>
      </c>
      <c r="D30" s="55"/>
    </row>
    <row r="31" spans="1:4" x14ac:dyDescent="0.4">
      <c r="A31" s="57" t="s">
        <v>132</v>
      </c>
      <c r="B31" s="30">
        <v>396</v>
      </c>
      <c r="C31" s="501">
        <v>30.8</v>
      </c>
      <c r="D31" s="55"/>
    </row>
    <row r="32" spans="1:4" x14ac:dyDescent="0.4">
      <c r="A32" s="57" t="s">
        <v>131</v>
      </c>
      <c r="B32" s="30">
        <v>412</v>
      </c>
      <c r="C32" s="501">
        <v>26.7</v>
      </c>
      <c r="D32" s="55"/>
    </row>
    <row r="33" spans="1:10" x14ac:dyDescent="0.4">
      <c r="A33" s="57" t="s">
        <v>130</v>
      </c>
      <c r="B33" s="30">
        <v>561</v>
      </c>
      <c r="C33" s="501">
        <v>116.4</v>
      </c>
      <c r="D33" s="55"/>
    </row>
    <row r="34" spans="1:10" x14ac:dyDescent="0.4">
      <c r="A34" s="57" t="s">
        <v>129</v>
      </c>
      <c r="B34" s="34">
        <v>1836</v>
      </c>
      <c r="C34" s="501">
        <v>2.2000000000000002</v>
      </c>
      <c r="D34" s="55"/>
    </row>
    <row r="35" spans="1:10" x14ac:dyDescent="0.4">
      <c r="A35" s="57" t="s">
        <v>128</v>
      </c>
      <c r="B35" s="30">
        <v>701</v>
      </c>
      <c r="C35" s="501">
        <v>12.7</v>
      </c>
      <c r="D35" s="55"/>
    </row>
    <row r="36" spans="1:10" x14ac:dyDescent="0.4">
      <c r="A36" s="57" t="s">
        <v>127</v>
      </c>
      <c r="B36" s="30">
        <v>446</v>
      </c>
      <c r="C36" s="501">
        <v>6</v>
      </c>
      <c r="D36" s="55"/>
    </row>
    <row r="37" spans="1:10" x14ac:dyDescent="0.4">
      <c r="A37" s="57" t="s">
        <v>126</v>
      </c>
      <c r="B37" s="30">
        <v>325</v>
      </c>
      <c r="C37" s="501">
        <v>19.8</v>
      </c>
      <c r="D37" s="55"/>
    </row>
    <row r="38" spans="1:10" x14ac:dyDescent="0.4">
      <c r="A38" s="57" t="s">
        <v>125</v>
      </c>
      <c r="B38" s="34">
        <v>1309</v>
      </c>
      <c r="C38" s="501">
        <v>7.1</v>
      </c>
      <c r="D38" s="55"/>
    </row>
    <row r="39" spans="1:10" x14ac:dyDescent="0.4">
      <c r="A39" s="57" t="s">
        <v>124</v>
      </c>
      <c r="B39" s="34">
        <v>1670</v>
      </c>
      <c r="C39" s="501">
        <v>8.8000000000000007</v>
      </c>
      <c r="D39" s="55"/>
    </row>
    <row r="40" spans="1:10" x14ac:dyDescent="0.4">
      <c r="A40" s="57" t="s">
        <v>123</v>
      </c>
      <c r="B40" s="30">
        <v>1153</v>
      </c>
      <c r="C40" s="501">
        <v>13.9</v>
      </c>
      <c r="D40" s="55"/>
    </row>
    <row r="41" spans="1:10" x14ac:dyDescent="0.4">
      <c r="A41" s="57" t="s">
        <v>122</v>
      </c>
      <c r="B41" s="502">
        <v>1060</v>
      </c>
      <c r="C41" s="501">
        <v>24.4</v>
      </c>
      <c r="D41" s="55"/>
    </row>
    <row r="42" spans="1:10" x14ac:dyDescent="0.4">
      <c r="A42" s="57" t="s">
        <v>121</v>
      </c>
      <c r="B42" s="34">
        <v>1013</v>
      </c>
      <c r="C42" s="501">
        <v>10.199999999999999</v>
      </c>
      <c r="D42" s="55"/>
    </row>
    <row r="43" spans="1:10" x14ac:dyDescent="0.4">
      <c r="A43" s="57" t="s">
        <v>120</v>
      </c>
      <c r="B43" s="34">
        <v>373</v>
      </c>
      <c r="C43" s="501">
        <v>45.2</v>
      </c>
      <c r="D43" s="55"/>
    </row>
    <row r="44" spans="1:10" ht="18.75" x14ac:dyDescent="0.4">
      <c r="A44" s="57" t="s">
        <v>119</v>
      </c>
      <c r="B44" s="500">
        <v>1321</v>
      </c>
      <c r="C44" s="501">
        <v>22.2</v>
      </c>
      <c r="D44" s="55"/>
      <c r="J44" s="97"/>
    </row>
    <row r="45" spans="1:10" ht="18.75" x14ac:dyDescent="0.4">
      <c r="A45" s="57" t="s">
        <v>118</v>
      </c>
      <c r="B45" s="34">
        <v>2153</v>
      </c>
      <c r="C45" s="501">
        <v>42.7</v>
      </c>
      <c r="D45" s="55"/>
      <c r="J45" s="97"/>
    </row>
    <row r="46" spans="1:10" ht="19.5" thickBot="1" x14ac:dyDescent="0.45">
      <c r="A46" s="56" t="s">
        <v>117</v>
      </c>
      <c r="B46" s="307">
        <v>382</v>
      </c>
      <c r="C46" s="503">
        <v>26.3</v>
      </c>
      <c r="D46" s="55"/>
      <c r="J46" s="97"/>
    </row>
    <row r="47" spans="1:10" ht="19.5" thickBot="1" x14ac:dyDescent="0.45">
      <c r="A47" s="68" t="s">
        <v>116</v>
      </c>
      <c r="B47" s="504">
        <v>57415</v>
      </c>
      <c r="C47" s="505">
        <v>6.5</v>
      </c>
      <c r="D47" s="55"/>
      <c r="E47" s="92"/>
      <c r="J47" s="97"/>
    </row>
    <row r="48" spans="1:10" ht="23.25" customHeight="1" x14ac:dyDescent="0.4">
      <c r="A48" s="590" t="s">
        <v>115</v>
      </c>
      <c r="B48" s="590"/>
      <c r="C48" s="590"/>
      <c r="D48" s="590"/>
    </row>
    <row r="49" spans="1:5" x14ac:dyDescent="0.4">
      <c r="A49" s="54" t="s">
        <v>369</v>
      </c>
      <c r="B49" s="54"/>
      <c r="C49" s="54"/>
      <c r="D49" s="53"/>
      <c r="E49" s="52"/>
    </row>
  </sheetData>
  <mergeCells count="2">
    <mergeCell ref="A1:C1"/>
    <mergeCell ref="A48:D48"/>
  </mergeCells>
  <phoneticPr fontId="3"/>
  <pageMargins left="0.7" right="0.7" top="0.75" bottom="0.75" header="0.3" footer="0.3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view="pageBreakPreview" zoomScale="60" zoomScaleNormal="100" workbookViewId="0">
      <selection sqref="A1:N1"/>
    </sheetView>
  </sheetViews>
  <sheetFormatPr defaultRowHeight="18" x14ac:dyDescent="0.4"/>
  <cols>
    <col min="1" max="1" width="16.125" style="42" bestFit="1" customWidth="1"/>
    <col min="2" max="13" width="5.25" style="42" customWidth="1"/>
    <col min="14" max="14" width="6" style="42" bestFit="1" customWidth="1"/>
    <col min="15" max="16384" width="9" style="42"/>
  </cols>
  <sheetData>
    <row r="1" spans="1:14" ht="24" x14ac:dyDescent="0.4">
      <c r="A1" s="591" t="s">
        <v>313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</row>
    <row r="2" spans="1:14" ht="24" x14ac:dyDescent="0.4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ht="19.5" customHeight="1" thickBot="1" x14ac:dyDescent="0.45">
      <c r="A3" s="592" t="s">
        <v>358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</row>
    <row r="4" spans="1:14" ht="18.75" thickBot="1" x14ac:dyDescent="0.45">
      <c r="A4" s="80"/>
      <c r="B4" s="81" t="s">
        <v>105</v>
      </c>
      <c r="C4" s="82" t="s">
        <v>104</v>
      </c>
      <c r="D4" s="82" t="s">
        <v>103</v>
      </c>
      <c r="E4" s="82" t="s">
        <v>102</v>
      </c>
      <c r="F4" s="82" t="s">
        <v>101</v>
      </c>
      <c r="G4" s="82" t="s">
        <v>100</v>
      </c>
      <c r="H4" s="82" t="s">
        <v>99</v>
      </c>
      <c r="I4" s="82" t="s">
        <v>98</v>
      </c>
      <c r="J4" s="82" t="s">
        <v>97</v>
      </c>
      <c r="K4" s="82" t="s">
        <v>96</v>
      </c>
      <c r="L4" s="82" t="s">
        <v>95</v>
      </c>
      <c r="M4" s="83" t="s">
        <v>94</v>
      </c>
      <c r="N4" s="237" t="s">
        <v>55</v>
      </c>
    </row>
    <row r="5" spans="1:14" ht="18.75" x14ac:dyDescent="0.4">
      <c r="A5" s="99" t="s">
        <v>164</v>
      </c>
      <c r="B5" s="479">
        <v>79</v>
      </c>
      <c r="C5" s="480">
        <v>28</v>
      </c>
      <c r="D5" s="480">
        <v>37</v>
      </c>
      <c r="E5" s="480">
        <v>74</v>
      </c>
      <c r="F5" s="480">
        <v>70</v>
      </c>
      <c r="G5" s="480">
        <v>68</v>
      </c>
      <c r="H5" s="480">
        <v>83</v>
      </c>
      <c r="I5" s="480">
        <v>66</v>
      </c>
      <c r="J5" s="480">
        <v>55</v>
      </c>
      <c r="K5" s="480">
        <v>54</v>
      </c>
      <c r="L5" s="480">
        <v>77</v>
      </c>
      <c r="M5" s="481">
        <v>88</v>
      </c>
      <c r="N5" s="482">
        <f t="shared" ref="N5:N10" si="0">SUM(B5:M5)</f>
        <v>779</v>
      </c>
    </row>
    <row r="6" spans="1:14" ht="18.75" x14ac:dyDescent="0.4">
      <c r="A6" s="94" t="s">
        <v>319</v>
      </c>
      <c r="B6" s="483">
        <v>29</v>
      </c>
      <c r="C6" s="484"/>
      <c r="D6" s="484">
        <v>7</v>
      </c>
      <c r="E6" s="484">
        <v>20</v>
      </c>
      <c r="F6" s="484">
        <v>16</v>
      </c>
      <c r="G6" s="484">
        <v>26</v>
      </c>
      <c r="H6" s="484">
        <v>30</v>
      </c>
      <c r="I6" s="484">
        <v>22</v>
      </c>
      <c r="J6" s="484">
        <v>16</v>
      </c>
      <c r="K6" s="484">
        <v>21</v>
      </c>
      <c r="L6" s="484">
        <v>16</v>
      </c>
      <c r="M6" s="485">
        <v>21</v>
      </c>
      <c r="N6" s="486">
        <f t="shared" si="0"/>
        <v>224</v>
      </c>
    </row>
    <row r="7" spans="1:14" ht="18.75" x14ac:dyDescent="0.4">
      <c r="A7" s="100" t="s">
        <v>163</v>
      </c>
      <c r="B7" s="487">
        <v>269</v>
      </c>
      <c r="C7" s="488">
        <v>97</v>
      </c>
      <c r="D7" s="488">
        <v>147</v>
      </c>
      <c r="E7" s="488">
        <v>264</v>
      </c>
      <c r="F7" s="488">
        <v>275</v>
      </c>
      <c r="G7" s="488">
        <v>250</v>
      </c>
      <c r="H7" s="488">
        <v>246</v>
      </c>
      <c r="I7" s="488">
        <v>203</v>
      </c>
      <c r="J7" s="488">
        <v>184</v>
      </c>
      <c r="K7" s="488">
        <v>180</v>
      </c>
      <c r="L7" s="488">
        <v>262</v>
      </c>
      <c r="M7" s="489">
        <v>276</v>
      </c>
      <c r="N7" s="490">
        <f t="shared" si="0"/>
        <v>2653</v>
      </c>
    </row>
    <row r="8" spans="1:14" ht="18.75" x14ac:dyDescent="0.4">
      <c r="A8" s="101" t="s">
        <v>320</v>
      </c>
      <c r="B8" s="491">
        <v>72</v>
      </c>
      <c r="C8" s="492"/>
      <c r="D8" s="492">
        <v>15</v>
      </c>
      <c r="E8" s="492">
        <v>52</v>
      </c>
      <c r="F8" s="492">
        <v>42</v>
      </c>
      <c r="G8" s="492">
        <v>68</v>
      </c>
      <c r="H8" s="492">
        <v>73</v>
      </c>
      <c r="I8" s="492">
        <v>59</v>
      </c>
      <c r="J8" s="492">
        <v>40</v>
      </c>
      <c r="K8" s="492">
        <v>57</v>
      </c>
      <c r="L8" s="492">
        <v>45</v>
      </c>
      <c r="M8" s="493">
        <v>49</v>
      </c>
      <c r="N8" s="490">
        <f t="shared" si="0"/>
        <v>572</v>
      </c>
    </row>
    <row r="9" spans="1:14" ht="18.75" x14ac:dyDescent="0.4">
      <c r="A9" s="101" t="s">
        <v>321</v>
      </c>
      <c r="B9" s="491">
        <v>135</v>
      </c>
      <c r="C9" s="492">
        <v>49</v>
      </c>
      <c r="D9" s="492">
        <v>74</v>
      </c>
      <c r="E9" s="492">
        <v>132</v>
      </c>
      <c r="F9" s="492">
        <v>138</v>
      </c>
      <c r="G9" s="492">
        <v>125</v>
      </c>
      <c r="H9" s="492">
        <v>123</v>
      </c>
      <c r="I9" s="492">
        <v>102</v>
      </c>
      <c r="J9" s="492">
        <v>92</v>
      </c>
      <c r="K9" s="492">
        <v>90</v>
      </c>
      <c r="L9" s="492">
        <v>131</v>
      </c>
      <c r="M9" s="493">
        <v>138</v>
      </c>
      <c r="N9" s="494">
        <f t="shared" si="0"/>
        <v>1329</v>
      </c>
    </row>
    <row r="10" spans="1:14" ht="19.5" thickBot="1" x14ac:dyDescent="0.45">
      <c r="A10" s="235" t="s">
        <v>320</v>
      </c>
      <c r="B10" s="495">
        <v>36</v>
      </c>
      <c r="C10" s="496"/>
      <c r="D10" s="496">
        <v>8</v>
      </c>
      <c r="E10" s="496">
        <v>26</v>
      </c>
      <c r="F10" s="496">
        <v>21</v>
      </c>
      <c r="G10" s="496">
        <v>34</v>
      </c>
      <c r="H10" s="496">
        <v>37</v>
      </c>
      <c r="I10" s="496">
        <v>30</v>
      </c>
      <c r="J10" s="496">
        <v>20</v>
      </c>
      <c r="K10" s="496">
        <v>29</v>
      </c>
      <c r="L10" s="496">
        <v>23</v>
      </c>
      <c r="M10" s="497">
        <v>25</v>
      </c>
      <c r="N10" s="498">
        <f t="shared" si="0"/>
        <v>289</v>
      </c>
    </row>
    <row r="11" spans="1:14" x14ac:dyDescent="0.4">
      <c r="A11" s="253"/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</row>
  </sheetData>
  <mergeCells count="2">
    <mergeCell ref="A1:N1"/>
    <mergeCell ref="A3:N3"/>
  </mergeCells>
  <phoneticPr fontId="3"/>
  <pageMargins left="0.7" right="0.7" top="0.75" bottom="0.75" header="0.3" footer="0.3"/>
  <pageSetup paperSize="9" scale="9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view="pageBreakPreview" zoomScale="60" zoomScaleNormal="100" workbookViewId="0">
      <selection sqref="A1:N1"/>
    </sheetView>
  </sheetViews>
  <sheetFormatPr defaultRowHeight="18" x14ac:dyDescent="0.4"/>
  <cols>
    <col min="1" max="1" width="13.875" style="42" bestFit="1" customWidth="1"/>
    <col min="2" max="13" width="5.625" style="42" customWidth="1"/>
    <col min="14" max="14" width="6" style="42" bestFit="1" customWidth="1"/>
    <col min="15" max="16384" width="9" style="42"/>
  </cols>
  <sheetData>
    <row r="1" spans="1:14" ht="24" x14ac:dyDescent="0.4">
      <c r="A1" s="583" t="s">
        <v>167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</row>
    <row r="2" spans="1:14" ht="18.75" thickBot="1" x14ac:dyDescent="0.45">
      <c r="A2" s="102"/>
    </row>
    <row r="3" spans="1:14" ht="18.75" thickBot="1" x14ac:dyDescent="0.45">
      <c r="A3" s="80"/>
      <c r="B3" s="81" t="s">
        <v>105</v>
      </c>
      <c r="C3" s="82" t="s">
        <v>104</v>
      </c>
      <c r="D3" s="82" t="s">
        <v>103</v>
      </c>
      <c r="E3" s="82" t="s">
        <v>102</v>
      </c>
      <c r="F3" s="82" t="s">
        <v>101</v>
      </c>
      <c r="G3" s="82" t="s">
        <v>100</v>
      </c>
      <c r="H3" s="82" t="s">
        <v>99</v>
      </c>
      <c r="I3" s="82" t="s">
        <v>98</v>
      </c>
      <c r="J3" s="82" t="s">
        <v>97</v>
      </c>
      <c r="K3" s="82" t="s">
        <v>96</v>
      </c>
      <c r="L3" s="82" t="s">
        <v>95</v>
      </c>
      <c r="M3" s="83" t="s">
        <v>94</v>
      </c>
      <c r="N3" s="237" t="s">
        <v>55</v>
      </c>
    </row>
    <row r="4" spans="1:14" x14ac:dyDescent="0.4">
      <c r="A4" s="103" t="s">
        <v>166</v>
      </c>
      <c r="B4" s="36">
        <v>73</v>
      </c>
      <c r="C4" s="345">
        <v>47</v>
      </c>
      <c r="D4" s="345">
        <v>47</v>
      </c>
      <c r="E4" s="345">
        <v>62</v>
      </c>
      <c r="F4" s="345">
        <v>83</v>
      </c>
      <c r="G4" s="345">
        <v>77</v>
      </c>
      <c r="H4" s="345">
        <v>76</v>
      </c>
      <c r="I4" s="345">
        <v>60</v>
      </c>
      <c r="J4" s="345">
        <v>72</v>
      </c>
      <c r="K4" s="345">
        <v>68</v>
      </c>
      <c r="L4" s="345">
        <v>59</v>
      </c>
      <c r="M4" s="346">
        <v>66</v>
      </c>
      <c r="N4" s="477">
        <f>SUM(B4:M4)</f>
        <v>790</v>
      </c>
    </row>
    <row r="5" spans="1:14" ht="18.75" thickBot="1" x14ac:dyDescent="0.45">
      <c r="A5" s="104" t="s">
        <v>165</v>
      </c>
      <c r="B5" s="27">
        <v>217</v>
      </c>
      <c r="C5" s="26">
        <v>190</v>
      </c>
      <c r="D5" s="26">
        <v>203</v>
      </c>
      <c r="E5" s="26">
        <v>196</v>
      </c>
      <c r="F5" s="26">
        <v>229</v>
      </c>
      <c r="G5" s="26">
        <v>257</v>
      </c>
      <c r="H5" s="26">
        <v>201</v>
      </c>
      <c r="I5" s="26">
        <v>177</v>
      </c>
      <c r="J5" s="26">
        <v>158</v>
      </c>
      <c r="K5" s="26">
        <v>197</v>
      </c>
      <c r="L5" s="26">
        <v>146</v>
      </c>
      <c r="M5" s="25">
        <v>181</v>
      </c>
      <c r="N5" s="478">
        <f>SUM(B5:M5)</f>
        <v>2352</v>
      </c>
    </row>
    <row r="6" spans="1:14" x14ac:dyDescent="0.4">
      <c r="A6" s="105"/>
    </row>
  </sheetData>
  <mergeCells count="1">
    <mergeCell ref="A1:N1"/>
  </mergeCells>
  <phoneticPr fontId="3"/>
  <pageMargins left="0.7" right="0.7" top="0.75" bottom="0.75" header="0.3" footer="0.3"/>
  <pageSetup paperSize="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BreakPreview" zoomScale="115" zoomScaleNormal="100" zoomScaleSheetLayoutView="115" workbookViewId="0">
      <selection sqref="A1:O1"/>
    </sheetView>
  </sheetViews>
  <sheetFormatPr defaultColWidth="25.5" defaultRowHeight="18" x14ac:dyDescent="0.4"/>
  <cols>
    <col min="1" max="1" width="9.5" style="42" bestFit="1" customWidth="1"/>
    <col min="2" max="2" width="11.625" style="42" bestFit="1" customWidth="1"/>
    <col min="3" max="15" width="5.875" style="42" customWidth="1"/>
    <col min="16" max="16384" width="25.5" style="42"/>
  </cols>
  <sheetData>
    <row r="1" spans="1:15" ht="24" x14ac:dyDescent="0.4">
      <c r="A1" s="583" t="s">
        <v>173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</row>
    <row r="2" spans="1:15" ht="18.75" customHeight="1" x14ac:dyDescent="0.4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</row>
    <row r="3" spans="1:15" ht="18.75" thickBot="1" x14ac:dyDescent="0.45">
      <c r="A3" s="595" t="s">
        <v>172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</row>
    <row r="4" spans="1:15" ht="18.75" thickBot="1" x14ac:dyDescent="0.45">
      <c r="A4" s="584"/>
      <c r="B4" s="596"/>
      <c r="C4" s="81" t="s">
        <v>105</v>
      </c>
      <c r="D4" s="82" t="s">
        <v>104</v>
      </c>
      <c r="E4" s="82" t="s">
        <v>103</v>
      </c>
      <c r="F4" s="82" t="s">
        <v>102</v>
      </c>
      <c r="G4" s="82" t="s">
        <v>101</v>
      </c>
      <c r="H4" s="82" t="s">
        <v>100</v>
      </c>
      <c r="I4" s="82" t="s">
        <v>99</v>
      </c>
      <c r="J4" s="82" t="s">
        <v>98</v>
      </c>
      <c r="K4" s="82" t="s">
        <v>97</v>
      </c>
      <c r="L4" s="82" t="s">
        <v>96</v>
      </c>
      <c r="M4" s="82" t="s">
        <v>95</v>
      </c>
      <c r="N4" s="83" t="s">
        <v>94</v>
      </c>
      <c r="O4" s="47" t="s">
        <v>55</v>
      </c>
    </row>
    <row r="5" spans="1:15" x14ac:dyDescent="0.4">
      <c r="A5" s="597" t="s">
        <v>171</v>
      </c>
      <c r="B5" s="93" t="s">
        <v>169</v>
      </c>
      <c r="C5" s="463">
        <v>175</v>
      </c>
      <c r="D5" s="464">
        <v>150</v>
      </c>
      <c r="E5" s="464">
        <v>164</v>
      </c>
      <c r="F5" s="464">
        <v>153</v>
      </c>
      <c r="G5" s="464">
        <v>150</v>
      </c>
      <c r="H5" s="464">
        <v>138</v>
      </c>
      <c r="I5" s="464">
        <v>109</v>
      </c>
      <c r="J5" s="464">
        <v>135</v>
      </c>
      <c r="K5" s="464">
        <v>145</v>
      </c>
      <c r="L5" s="464">
        <v>122</v>
      </c>
      <c r="M5" s="464">
        <v>73</v>
      </c>
      <c r="N5" s="465">
        <v>93</v>
      </c>
      <c r="O5" s="466">
        <f>SUM(C5:N5)</f>
        <v>1607</v>
      </c>
    </row>
    <row r="6" spans="1:15" x14ac:dyDescent="0.4">
      <c r="A6" s="593"/>
      <c r="B6" s="95" t="s">
        <v>168</v>
      </c>
      <c r="C6" s="467">
        <v>192</v>
      </c>
      <c r="D6" s="468">
        <v>170</v>
      </c>
      <c r="E6" s="468">
        <v>180</v>
      </c>
      <c r="F6" s="468">
        <v>172</v>
      </c>
      <c r="G6" s="468">
        <v>160</v>
      </c>
      <c r="H6" s="468">
        <v>153</v>
      </c>
      <c r="I6" s="468">
        <v>119</v>
      </c>
      <c r="J6" s="468">
        <v>146</v>
      </c>
      <c r="K6" s="468">
        <v>157</v>
      </c>
      <c r="L6" s="468">
        <v>131</v>
      </c>
      <c r="M6" s="468">
        <v>77</v>
      </c>
      <c r="N6" s="469">
        <v>101</v>
      </c>
      <c r="O6" s="470">
        <f t="shared" ref="O6:O10" si="0">SUM(C6:N6)</f>
        <v>1758</v>
      </c>
    </row>
    <row r="7" spans="1:15" x14ac:dyDescent="0.4">
      <c r="A7" s="593" t="s">
        <v>170</v>
      </c>
      <c r="B7" s="95" t="s">
        <v>169</v>
      </c>
      <c r="C7" s="467">
        <v>200</v>
      </c>
      <c r="D7" s="468">
        <v>212</v>
      </c>
      <c r="E7" s="468">
        <v>245</v>
      </c>
      <c r="F7" s="468">
        <v>190</v>
      </c>
      <c r="G7" s="468">
        <v>223</v>
      </c>
      <c r="H7" s="468">
        <v>233</v>
      </c>
      <c r="I7" s="468">
        <v>196</v>
      </c>
      <c r="J7" s="468">
        <v>179</v>
      </c>
      <c r="K7" s="468">
        <v>210</v>
      </c>
      <c r="L7" s="468">
        <v>429</v>
      </c>
      <c r="M7" s="468">
        <v>153</v>
      </c>
      <c r="N7" s="469">
        <v>148</v>
      </c>
      <c r="O7" s="470">
        <f t="shared" si="0"/>
        <v>2618</v>
      </c>
    </row>
    <row r="8" spans="1:15" x14ac:dyDescent="0.4">
      <c r="A8" s="593"/>
      <c r="B8" s="95" t="s">
        <v>168</v>
      </c>
      <c r="C8" s="467">
        <v>262</v>
      </c>
      <c r="D8" s="468">
        <v>290</v>
      </c>
      <c r="E8" s="468">
        <v>334</v>
      </c>
      <c r="F8" s="468">
        <v>238</v>
      </c>
      <c r="G8" s="468">
        <v>274</v>
      </c>
      <c r="H8" s="468">
        <v>290</v>
      </c>
      <c r="I8" s="468">
        <v>252</v>
      </c>
      <c r="J8" s="468">
        <v>257</v>
      </c>
      <c r="K8" s="471">
        <v>334</v>
      </c>
      <c r="L8" s="468">
        <v>894</v>
      </c>
      <c r="M8" s="468">
        <v>197</v>
      </c>
      <c r="N8" s="469">
        <v>190</v>
      </c>
      <c r="O8" s="470">
        <f t="shared" si="0"/>
        <v>3812</v>
      </c>
    </row>
    <row r="9" spans="1:15" x14ac:dyDescent="0.4">
      <c r="A9" s="593" t="s">
        <v>93</v>
      </c>
      <c r="B9" s="95" t="s">
        <v>169</v>
      </c>
      <c r="C9" s="467">
        <v>79</v>
      </c>
      <c r="D9" s="468">
        <v>52</v>
      </c>
      <c r="E9" s="468">
        <v>57</v>
      </c>
      <c r="F9" s="468">
        <v>59</v>
      </c>
      <c r="G9" s="468">
        <v>42</v>
      </c>
      <c r="H9" s="468">
        <v>66</v>
      </c>
      <c r="I9" s="468">
        <v>57</v>
      </c>
      <c r="J9" s="468">
        <v>51</v>
      </c>
      <c r="K9" s="468">
        <v>51</v>
      </c>
      <c r="L9" s="468">
        <v>46</v>
      </c>
      <c r="M9" s="468">
        <v>81</v>
      </c>
      <c r="N9" s="469">
        <v>42</v>
      </c>
      <c r="O9" s="472">
        <f t="shared" si="0"/>
        <v>683</v>
      </c>
    </row>
    <row r="10" spans="1:15" ht="18.75" thickBot="1" x14ac:dyDescent="0.45">
      <c r="A10" s="594"/>
      <c r="B10" s="106" t="s">
        <v>168</v>
      </c>
      <c r="C10" s="473">
        <v>79</v>
      </c>
      <c r="D10" s="474">
        <v>52</v>
      </c>
      <c r="E10" s="474">
        <v>57</v>
      </c>
      <c r="F10" s="474">
        <v>59</v>
      </c>
      <c r="G10" s="474">
        <v>42</v>
      </c>
      <c r="H10" s="474">
        <v>67</v>
      </c>
      <c r="I10" s="474">
        <v>57</v>
      </c>
      <c r="J10" s="474">
        <v>51</v>
      </c>
      <c r="K10" s="474">
        <v>51</v>
      </c>
      <c r="L10" s="474">
        <v>51</v>
      </c>
      <c r="M10" s="474">
        <v>81</v>
      </c>
      <c r="N10" s="475">
        <v>42</v>
      </c>
      <c r="O10" s="476">
        <f t="shared" si="0"/>
        <v>689</v>
      </c>
    </row>
    <row r="11" spans="1:15" x14ac:dyDescent="0.4">
      <c r="A11" s="105"/>
    </row>
  </sheetData>
  <mergeCells count="6">
    <mergeCell ref="A9:A10"/>
    <mergeCell ref="A1:O1"/>
    <mergeCell ref="A3:O3"/>
    <mergeCell ref="A4:B4"/>
    <mergeCell ref="A5:A6"/>
    <mergeCell ref="A7:A8"/>
  </mergeCells>
  <phoneticPr fontId="3"/>
  <pageMargins left="0.7" right="0.7" top="0.75" bottom="0.75" header="0.3" footer="0.3"/>
  <pageSetup paperSize="9" scale="8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view="pageBreakPreview" zoomScale="60" zoomScaleNormal="100" workbookViewId="0">
      <selection sqref="A1:O1"/>
    </sheetView>
  </sheetViews>
  <sheetFormatPr defaultColWidth="63.625" defaultRowHeight="18" x14ac:dyDescent="0.4"/>
  <cols>
    <col min="1" max="1" width="27.25" style="42" bestFit="1" customWidth="1"/>
    <col min="2" max="13" width="6.125" style="42" customWidth="1"/>
    <col min="14" max="14" width="7.625" style="42" bestFit="1" customWidth="1"/>
    <col min="15" max="28" width="20.75" style="42" customWidth="1"/>
    <col min="29" max="16384" width="63.625" style="42"/>
  </cols>
  <sheetData>
    <row r="1" spans="1:15" ht="24" x14ac:dyDescent="0.4">
      <c r="A1" s="591" t="s">
        <v>174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</row>
    <row r="2" spans="1:15" ht="18.75" thickBot="1" x14ac:dyDescent="0.4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5" ht="18.75" thickBot="1" x14ac:dyDescent="0.45">
      <c r="A3" s="80"/>
      <c r="B3" s="81" t="s">
        <v>105</v>
      </c>
      <c r="C3" s="82" t="s">
        <v>104</v>
      </c>
      <c r="D3" s="82" t="s">
        <v>103</v>
      </c>
      <c r="E3" s="82" t="s">
        <v>102</v>
      </c>
      <c r="F3" s="82" t="s">
        <v>101</v>
      </c>
      <c r="G3" s="82" t="s">
        <v>100</v>
      </c>
      <c r="H3" s="82" t="s">
        <v>99</v>
      </c>
      <c r="I3" s="82" t="s">
        <v>98</v>
      </c>
      <c r="J3" s="82" t="s">
        <v>97</v>
      </c>
      <c r="K3" s="82" t="s">
        <v>96</v>
      </c>
      <c r="L3" s="82" t="s">
        <v>95</v>
      </c>
      <c r="M3" s="83" t="s">
        <v>94</v>
      </c>
      <c r="N3" s="237" t="s">
        <v>55</v>
      </c>
    </row>
    <row r="4" spans="1:15" x14ac:dyDescent="0.4">
      <c r="A4" s="107" t="s">
        <v>322</v>
      </c>
      <c r="B4" s="36">
        <v>7</v>
      </c>
      <c r="C4" s="345">
        <v>2</v>
      </c>
      <c r="D4" s="345">
        <v>2</v>
      </c>
      <c r="E4" s="345">
        <v>2</v>
      </c>
      <c r="F4" s="345">
        <v>1</v>
      </c>
      <c r="G4" s="345">
        <v>6</v>
      </c>
      <c r="H4" s="345">
        <v>3</v>
      </c>
      <c r="I4" s="345">
        <v>5</v>
      </c>
      <c r="J4" s="345">
        <v>5</v>
      </c>
      <c r="K4" s="345">
        <v>2</v>
      </c>
      <c r="L4" s="345">
        <v>9</v>
      </c>
      <c r="M4" s="346">
        <v>0</v>
      </c>
      <c r="N4" s="459">
        <f>SUM(B4:M4)</f>
        <v>44</v>
      </c>
    </row>
    <row r="5" spans="1:15" ht="36.75" thickBot="1" x14ac:dyDescent="0.45">
      <c r="A5" s="108" t="s">
        <v>323</v>
      </c>
      <c r="B5" s="460">
        <v>1147</v>
      </c>
      <c r="C5" s="461">
        <v>1216</v>
      </c>
      <c r="D5" s="461">
        <v>708</v>
      </c>
      <c r="E5" s="461">
        <v>828</v>
      </c>
      <c r="F5" s="461">
        <v>1010</v>
      </c>
      <c r="G5" s="461">
        <v>1413</v>
      </c>
      <c r="H5" s="461">
        <v>1158</v>
      </c>
      <c r="I5" s="461">
        <v>1028</v>
      </c>
      <c r="J5" s="461">
        <v>848</v>
      </c>
      <c r="K5" s="461">
        <v>993</v>
      </c>
      <c r="L5" s="461">
        <v>1674</v>
      </c>
      <c r="M5" s="462">
        <v>610</v>
      </c>
      <c r="N5" s="400">
        <f>SUM(B5:M5)</f>
        <v>12633</v>
      </c>
    </row>
    <row r="6" spans="1:15" ht="36.75" thickBot="1" x14ac:dyDescent="0.45">
      <c r="A6" s="108" t="s">
        <v>324</v>
      </c>
      <c r="B6" s="460">
        <v>0</v>
      </c>
      <c r="C6" s="461">
        <v>0</v>
      </c>
      <c r="D6" s="461">
        <v>0</v>
      </c>
      <c r="E6" s="461">
        <v>0</v>
      </c>
      <c r="F6" s="461">
        <v>0</v>
      </c>
      <c r="G6" s="461">
        <v>0</v>
      </c>
      <c r="H6" s="461">
        <v>0</v>
      </c>
      <c r="I6" s="461">
        <v>0</v>
      </c>
      <c r="J6" s="461">
        <v>0</v>
      </c>
      <c r="K6" s="461">
        <v>0</v>
      </c>
      <c r="L6" s="461">
        <v>1</v>
      </c>
      <c r="M6" s="462">
        <v>0</v>
      </c>
      <c r="N6" s="400">
        <f>SUM(B6:M6)</f>
        <v>1</v>
      </c>
    </row>
  </sheetData>
  <mergeCells count="1">
    <mergeCell ref="A1:O1"/>
  </mergeCells>
  <phoneticPr fontId="3"/>
  <pageMargins left="0.7" right="0.7" top="0.75" bottom="0.75" header="0.3" footer="0.3"/>
  <pageSetup paperSize="9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view="pageBreakPreview" zoomScale="60" zoomScaleNormal="100" workbookViewId="0">
      <selection sqref="A1:N1"/>
    </sheetView>
  </sheetViews>
  <sheetFormatPr defaultRowHeight="18" x14ac:dyDescent="0.4"/>
  <cols>
    <col min="1" max="1" width="13.875" style="42" bestFit="1" customWidth="1"/>
    <col min="2" max="13" width="5.5" style="42" customWidth="1"/>
    <col min="14" max="14" width="5.5" style="42" bestFit="1" customWidth="1"/>
    <col min="15" max="16384" width="9" style="42"/>
  </cols>
  <sheetData>
    <row r="1" spans="1:14" ht="24" x14ac:dyDescent="0.4">
      <c r="A1" s="591" t="s">
        <v>178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</row>
    <row r="2" spans="1:14" x14ac:dyDescent="0.4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9.5" customHeight="1" thickBot="1" x14ac:dyDescent="0.45">
      <c r="A3" s="598" t="s">
        <v>358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</row>
    <row r="4" spans="1:14" ht="18.75" thickBot="1" x14ac:dyDescent="0.45">
      <c r="A4" s="234"/>
      <c r="B4" s="81" t="s">
        <v>105</v>
      </c>
      <c r="C4" s="82" t="s">
        <v>104</v>
      </c>
      <c r="D4" s="82" t="s">
        <v>103</v>
      </c>
      <c r="E4" s="82" t="s">
        <v>102</v>
      </c>
      <c r="F4" s="82" t="s">
        <v>101</v>
      </c>
      <c r="G4" s="82" t="s">
        <v>100</v>
      </c>
      <c r="H4" s="82" t="s">
        <v>99</v>
      </c>
      <c r="I4" s="82" t="s">
        <v>98</v>
      </c>
      <c r="J4" s="82" t="s">
        <v>97</v>
      </c>
      <c r="K4" s="82" t="s">
        <v>96</v>
      </c>
      <c r="L4" s="82" t="s">
        <v>95</v>
      </c>
      <c r="M4" s="83" t="s">
        <v>94</v>
      </c>
      <c r="N4" s="237" t="s">
        <v>55</v>
      </c>
    </row>
    <row r="5" spans="1:14" x14ac:dyDescent="0.4">
      <c r="A5" s="110" t="s">
        <v>177</v>
      </c>
      <c r="B5" s="457">
        <v>1</v>
      </c>
      <c r="C5" s="458">
        <v>0</v>
      </c>
      <c r="D5" s="458">
        <v>0</v>
      </c>
      <c r="E5" s="458">
        <v>1</v>
      </c>
      <c r="F5" s="458">
        <v>1</v>
      </c>
      <c r="G5" s="458">
        <v>1</v>
      </c>
      <c r="H5" s="458">
        <v>0</v>
      </c>
      <c r="I5" s="458">
        <v>1</v>
      </c>
      <c r="J5" s="458">
        <v>1</v>
      </c>
      <c r="K5" s="458">
        <v>1</v>
      </c>
      <c r="L5" s="458">
        <v>3</v>
      </c>
      <c r="M5" s="342">
        <v>1</v>
      </c>
      <c r="N5" s="459">
        <f>SUM(B5:M5)</f>
        <v>11</v>
      </c>
    </row>
    <row r="6" spans="1:14" x14ac:dyDescent="0.4">
      <c r="A6" s="111" t="s">
        <v>176</v>
      </c>
      <c r="B6" s="31">
        <v>11</v>
      </c>
      <c r="C6" s="30">
        <v>0</v>
      </c>
      <c r="D6" s="30">
        <v>0</v>
      </c>
      <c r="E6" s="30">
        <v>13</v>
      </c>
      <c r="F6" s="30">
        <v>32</v>
      </c>
      <c r="G6" s="30">
        <v>68</v>
      </c>
      <c r="H6" s="30">
        <v>48</v>
      </c>
      <c r="I6" s="30">
        <v>42</v>
      </c>
      <c r="J6" s="30">
        <v>24</v>
      </c>
      <c r="K6" s="30">
        <v>23</v>
      </c>
      <c r="L6" s="30">
        <v>36</v>
      </c>
      <c r="M6" s="29">
        <v>16</v>
      </c>
      <c r="N6" s="401">
        <f t="shared" ref="N6:N8" si="0">SUM(B6:M6)</f>
        <v>313</v>
      </c>
    </row>
    <row r="7" spans="1:14" x14ac:dyDescent="0.4">
      <c r="A7" s="111" t="s">
        <v>175</v>
      </c>
      <c r="B7" s="31">
        <v>12</v>
      </c>
      <c r="C7" s="30">
        <v>0</v>
      </c>
      <c r="D7" s="30">
        <v>0</v>
      </c>
      <c r="E7" s="30">
        <v>14</v>
      </c>
      <c r="F7" s="30">
        <v>33</v>
      </c>
      <c r="G7" s="30">
        <v>69</v>
      </c>
      <c r="H7" s="30">
        <v>48</v>
      </c>
      <c r="I7" s="30">
        <v>43</v>
      </c>
      <c r="J7" s="30">
        <v>25</v>
      </c>
      <c r="K7" s="30">
        <v>24</v>
      </c>
      <c r="L7" s="30">
        <v>39</v>
      </c>
      <c r="M7" s="29">
        <v>17</v>
      </c>
      <c r="N7" s="401">
        <f t="shared" si="0"/>
        <v>324</v>
      </c>
    </row>
    <row r="8" spans="1:14" ht="18.75" thickBot="1" x14ac:dyDescent="0.45">
      <c r="A8" s="112" t="s">
        <v>164</v>
      </c>
      <c r="B8" s="27">
        <v>5</v>
      </c>
      <c r="C8" s="26">
        <v>0</v>
      </c>
      <c r="D8" s="26">
        <v>0</v>
      </c>
      <c r="E8" s="26">
        <v>6</v>
      </c>
      <c r="F8" s="26">
        <v>8</v>
      </c>
      <c r="G8" s="26">
        <v>14</v>
      </c>
      <c r="H8" s="26">
        <v>15</v>
      </c>
      <c r="I8" s="26">
        <v>12</v>
      </c>
      <c r="J8" s="26">
        <v>8</v>
      </c>
      <c r="K8" s="26">
        <v>8</v>
      </c>
      <c r="L8" s="26">
        <v>10</v>
      </c>
      <c r="M8" s="25">
        <v>6</v>
      </c>
      <c r="N8" s="298">
        <f t="shared" si="0"/>
        <v>92</v>
      </c>
    </row>
    <row r="11" spans="1:14" x14ac:dyDescent="0.4">
      <c r="C11" s="109"/>
    </row>
  </sheetData>
  <mergeCells count="2">
    <mergeCell ref="A1:N1"/>
    <mergeCell ref="A3:N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view="pageBreakPreview" zoomScale="118" zoomScaleNormal="100" zoomScaleSheetLayoutView="118" workbookViewId="0">
      <selection sqref="A1:D1"/>
    </sheetView>
  </sheetViews>
  <sheetFormatPr defaultRowHeight="18" x14ac:dyDescent="0.4"/>
  <cols>
    <col min="1" max="1" width="3.25" style="1" customWidth="1"/>
    <col min="2" max="2" width="13.875" style="1" bestFit="1" customWidth="1"/>
    <col min="3" max="3" width="9.375" style="1" bestFit="1" customWidth="1"/>
    <col min="4" max="16384" width="9" style="1"/>
  </cols>
  <sheetData>
    <row r="1" spans="1:4" ht="24" x14ac:dyDescent="0.4">
      <c r="A1" s="551" t="s">
        <v>23</v>
      </c>
      <c r="B1" s="551"/>
      <c r="C1" s="551"/>
      <c r="D1" s="551"/>
    </row>
    <row r="2" spans="1:4" ht="18.75" thickBot="1" x14ac:dyDescent="0.45">
      <c r="C2" s="7" t="s">
        <v>371</v>
      </c>
    </row>
    <row r="3" spans="1:4" x14ac:dyDescent="0.4">
      <c r="A3" s="552" t="s">
        <v>22</v>
      </c>
      <c r="B3" s="553"/>
      <c r="C3" s="14">
        <v>18500</v>
      </c>
    </row>
    <row r="4" spans="1:4" x14ac:dyDescent="0.4">
      <c r="A4" s="554" t="s">
        <v>21</v>
      </c>
      <c r="B4" s="555"/>
      <c r="C4" s="13">
        <v>6426</v>
      </c>
    </row>
    <row r="5" spans="1:4" x14ac:dyDescent="0.4">
      <c r="A5" s="556" t="s">
        <v>20</v>
      </c>
      <c r="B5" s="11" t="s">
        <v>19</v>
      </c>
      <c r="C5" s="10">
        <v>6753</v>
      </c>
    </row>
    <row r="6" spans="1:4" x14ac:dyDescent="0.4">
      <c r="A6" s="556"/>
      <c r="B6" s="11" t="s">
        <v>18</v>
      </c>
      <c r="C6" s="10">
        <v>6524</v>
      </c>
    </row>
    <row r="7" spans="1:4" x14ac:dyDescent="0.4">
      <c r="A7" s="556"/>
      <c r="B7" s="11" t="s">
        <v>17</v>
      </c>
      <c r="C7" s="10">
        <v>1811</v>
      </c>
    </row>
    <row r="8" spans="1:4" x14ac:dyDescent="0.4">
      <c r="A8" s="556"/>
      <c r="B8" s="11" t="s">
        <v>16</v>
      </c>
      <c r="C8" s="12">
        <v>255</v>
      </c>
    </row>
    <row r="9" spans="1:4" x14ac:dyDescent="0.4">
      <c r="A9" s="556"/>
      <c r="B9" s="11" t="s">
        <v>15</v>
      </c>
      <c r="C9" s="10">
        <v>5098</v>
      </c>
    </row>
    <row r="10" spans="1:4" x14ac:dyDescent="0.4">
      <c r="A10" s="556"/>
      <c r="B10" s="11" t="s">
        <v>14</v>
      </c>
      <c r="C10" s="10">
        <v>10329</v>
      </c>
    </row>
    <row r="11" spans="1:4" ht="18.75" thickBot="1" x14ac:dyDescent="0.45">
      <c r="A11" s="557"/>
      <c r="B11" s="9" t="s">
        <v>13</v>
      </c>
      <c r="C11" s="8">
        <v>30770</v>
      </c>
    </row>
    <row r="12" spans="1:4" x14ac:dyDescent="0.4">
      <c r="C12" s="7"/>
    </row>
    <row r="15" spans="1:4" x14ac:dyDescent="0.4">
      <c r="A15" s="6"/>
      <c r="B15" s="6"/>
    </row>
    <row r="36" spans="1:1" x14ac:dyDescent="0.4">
      <c r="A36" s="5" t="s">
        <v>12</v>
      </c>
    </row>
    <row r="37" spans="1:1" x14ac:dyDescent="0.4">
      <c r="A37" s="5"/>
    </row>
    <row r="38" spans="1:1" x14ac:dyDescent="0.4">
      <c r="A38" s="5" t="s">
        <v>12</v>
      </c>
    </row>
    <row r="39" spans="1:1" x14ac:dyDescent="0.4">
      <c r="A39" s="5"/>
    </row>
    <row r="40" spans="1:1" ht="30" x14ac:dyDescent="0.4">
      <c r="A40" s="4"/>
    </row>
    <row r="41" spans="1:1" ht="30" x14ac:dyDescent="0.4">
      <c r="A41" s="4"/>
    </row>
  </sheetData>
  <mergeCells count="4">
    <mergeCell ref="A1:D1"/>
    <mergeCell ref="A3:B3"/>
    <mergeCell ref="A4:B4"/>
    <mergeCell ref="A5:A11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view="pageBreakPreview" zoomScale="60" zoomScaleNormal="100" workbookViewId="0">
      <selection sqref="A1:N1"/>
    </sheetView>
  </sheetViews>
  <sheetFormatPr defaultRowHeight="18" x14ac:dyDescent="0.4"/>
  <cols>
    <col min="1" max="1" width="9.5" style="42" bestFit="1" customWidth="1"/>
    <col min="2" max="14" width="7.125" style="42" customWidth="1"/>
    <col min="15" max="16384" width="9" style="42"/>
  </cols>
  <sheetData>
    <row r="1" spans="1:14" ht="24" x14ac:dyDescent="0.4">
      <c r="A1" s="551" t="s">
        <v>181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</row>
    <row r="2" spans="1:14" ht="24" x14ac:dyDescent="0.4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14" ht="18.75" thickBot="1" x14ac:dyDescent="0.45">
      <c r="A3" s="599" t="s">
        <v>355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244"/>
    </row>
    <row r="4" spans="1:14" ht="18.75" thickBot="1" x14ac:dyDescent="0.45">
      <c r="A4" s="68"/>
      <c r="B4" s="231" t="s">
        <v>105</v>
      </c>
      <c r="C4" s="189" t="s">
        <v>104</v>
      </c>
      <c r="D4" s="189" t="s">
        <v>103</v>
      </c>
      <c r="E4" s="189" t="s">
        <v>102</v>
      </c>
      <c r="F4" s="189" t="s">
        <v>101</v>
      </c>
      <c r="G4" s="189" t="s">
        <v>100</v>
      </c>
      <c r="H4" s="189" t="s">
        <v>99</v>
      </c>
      <c r="I4" s="189" t="s">
        <v>98</v>
      </c>
      <c r="J4" s="189" t="s">
        <v>97</v>
      </c>
      <c r="K4" s="189" t="s">
        <v>96</v>
      </c>
      <c r="L4" s="189" t="s">
        <v>95</v>
      </c>
      <c r="M4" s="141" t="s">
        <v>94</v>
      </c>
      <c r="N4" s="232" t="s">
        <v>55</v>
      </c>
    </row>
    <row r="5" spans="1:14" x14ac:dyDescent="0.4">
      <c r="A5" s="190" t="s">
        <v>180</v>
      </c>
      <c r="B5" s="449">
        <v>6404</v>
      </c>
      <c r="C5" s="450">
        <v>0</v>
      </c>
      <c r="D5" s="450">
        <v>2528</v>
      </c>
      <c r="E5" s="450">
        <v>10102</v>
      </c>
      <c r="F5" s="450">
        <v>10890</v>
      </c>
      <c r="G5" s="450">
        <v>7881</v>
      </c>
      <c r="H5" s="450">
        <v>8109</v>
      </c>
      <c r="I5" s="450">
        <v>7360</v>
      </c>
      <c r="J5" s="450">
        <v>7371</v>
      </c>
      <c r="K5" s="450">
        <v>5910</v>
      </c>
      <c r="L5" s="450">
        <v>7494</v>
      </c>
      <c r="M5" s="451">
        <v>7638</v>
      </c>
      <c r="N5" s="452">
        <v>81687</v>
      </c>
    </row>
    <row r="6" spans="1:14" ht="18.75" thickBot="1" x14ac:dyDescent="0.45">
      <c r="A6" s="175" t="s">
        <v>179</v>
      </c>
      <c r="B6" s="453">
        <v>320.2</v>
      </c>
      <c r="C6" s="454">
        <v>0</v>
      </c>
      <c r="D6" s="454">
        <v>316</v>
      </c>
      <c r="E6" s="454">
        <v>374.14814814814815</v>
      </c>
      <c r="F6" s="454">
        <v>418.84615384615387</v>
      </c>
      <c r="G6" s="454">
        <v>315.24</v>
      </c>
      <c r="H6" s="454">
        <v>311.88461538461536</v>
      </c>
      <c r="I6" s="454">
        <v>306.66666666666669</v>
      </c>
      <c r="J6" s="454">
        <v>320.47826086956519</v>
      </c>
      <c r="K6" s="454">
        <v>256.95652173913044</v>
      </c>
      <c r="L6" s="454">
        <v>325.82608695652175</v>
      </c>
      <c r="M6" s="455">
        <v>293.76923076923077</v>
      </c>
      <c r="N6" s="456">
        <v>325.44621513944224</v>
      </c>
    </row>
    <row r="7" spans="1:14" x14ac:dyDescent="0.4">
      <c r="A7" s="601"/>
      <c r="B7" s="602"/>
      <c r="C7" s="602"/>
      <c r="D7" s="602"/>
      <c r="E7" s="602"/>
      <c r="F7" s="602"/>
      <c r="G7" s="602"/>
      <c r="H7" s="602"/>
      <c r="I7" s="602"/>
      <c r="J7" s="602"/>
      <c r="K7" s="602"/>
      <c r="L7" s="602"/>
      <c r="M7" s="602"/>
      <c r="N7" s="601"/>
    </row>
    <row r="8" spans="1:14" x14ac:dyDescent="0.4">
      <c r="A8" s="113"/>
    </row>
  </sheetData>
  <mergeCells count="3">
    <mergeCell ref="A1:N1"/>
    <mergeCell ref="A3:M3"/>
    <mergeCell ref="A7:N7"/>
  </mergeCells>
  <phoneticPr fontId="3"/>
  <pageMargins left="0.7" right="0.7" top="0.75" bottom="0.75" header="0.3" footer="0.3"/>
  <pageSetup paperSize="9" scale="78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view="pageBreakPreview" zoomScale="60" zoomScaleNormal="100" workbookViewId="0">
      <selection sqref="A1:I1"/>
    </sheetView>
  </sheetViews>
  <sheetFormatPr defaultRowHeight="18" x14ac:dyDescent="0.4"/>
  <cols>
    <col min="1" max="1" width="9" style="42"/>
    <col min="2" max="3" width="6.5" style="42" customWidth="1"/>
    <col min="4" max="16384" width="9" style="42"/>
  </cols>
  <sheetData>
    <row r="1" spans="1:9" ht="24" x14ac:dyDescent="0.4">
      <c r="A1" s="551" t="s">
        <v>187</v>
      </c>
      <c r="B1" s="551"/>
      <c r="C1" s="551"/>
      <c r="D1" s="551"/>
      <c r="E1" s="551"/>
      <c r="F1" s="551"/>
      <c r="G1" s="551"/>
      <c r="H1" s="551"/>
      <c r="I1" s="551"/>
    </row>
    <row r="2" spans="1:9" ht="18.75" thickBot="1" x14ac:dyDescent="0.45">
      <c r="A2" s="114"/>
    </row>
    <row r="3" spans="1:9" ht="18.75" thickBot="1" x14ac:dyDescent="0.45">
      <c r="A3" s="115"/>
      <c r="B3" s="116" t="s">
        <v>186</v>
      </c>
      <c r="C3" s="117" t="s">
        <v>185</v>
      </c>
    </row>
    <row r="4" spans="1:9" x14ac:dyDescent="0.4">
      <c r="A4" s="118" t="s">
        <v>184</v>
      </c>
      <c r="B4" s="191">
        <v>0</v>
      </c>
      <c r="C4" s="192">
        <v>0</v>
      </c>
    </row>
    <row r="5" spans="1:9" x14ac:dyDescent="0.4">
      <c r="A5" s="119" t="s">
        <v>183</v>
      </c>
      <c r="B5" s="193">
        <v>0</v>
      </c>
      <c r="C5" s="194">
        <v>0</v>
      </c>
    </row>
    <row r="6" spans="1:9" ht="18.75" thickBot="1" x14ac:dyDescent="0.45">
      <c r="A6" s="120" t="s">
        <v>182</v>
      </c>
      <c r="B6" s="445">
        <v>3</v>
      </c>
      <c r="C6" s="446">
        <v>129</v>
      </c>
    </row>
    <row r="7" spans="1:9" ht="18.75" thickBot="1" x14ac:dyDescent="0.45">
      <c r="A7" s="115" t="s">
        <v>55</v>
      </c>
      <c r="B7" s="447">
        <v>3</v>
      </c>
      <c r="C7" s="448">
        <v>129</v>
      </c>
    </row>
  </sheetData>
  <mergeCells count="1">
    <mergeCell ref="A1:I1"/>
  </mergeCells>
  <phoneticPr fontId="3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view="pageBreakPreview" zoomScale="60" zoomScaleNormal="100" workbookViewId="0">
      <selection sqref="A1:N1"/>
    </sheetView>
  </sheetViews>
  <sheetFormatPr defaultRowHeight="18" x14ac:dyDescent="0.4"/>
  <cols>
    <col min="1" max="1" width="9.5" style="42" bestFit="1" customWidth="1"/>
    <col min="2" max="13" width="6" style="42" bestFit="1" customWidth="1"/>
    <col min="14" max="14" width="7" style="42" bestFit="1" customWidth="1"/>
    <col min="15" max="16384" width="9" style="42"/>
  </cols>
  <sheetData>
    <row r="1" spans="1:16" ht="24" x14ac:dyDescent="0.4">
      <c r="A1" s="551" t="s">
        <v>189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</row>
    <row r="2" spans="1:16" ht="18.75" thickBot="1" x14ac:dyDescent="0.45">
      <c r="A2" s="102"/>
    </row>
    <row r="3" spans="1:16" ht="18.75" thickBot="1" x14ac:dyDescent="0.45">
      <c r="A3" s="121"/>
      <c r="B3" s="81" t="s">
        <v>105</v>
      </c>
      <c r="C3" s="82" t="s">
        <v>104</v>
      </c>
      <c r="D3" s="82" t="s">
        <v>103</v>
      </c>
      <c r="E3" s="82" t="s">
        <v>102</v>
      </c>
      <c r="F3" s="82" t="s">
        <v>101</v>
      </c>
      <c r="G3" s="82" t="s">
        <v>100</v>
      </c>
      <c r="H3" s="82" t="s">
        <v>99</v>
      </c>
      <c r="I3" s="82" t="s">
        <v>98</v>
      </c>
      <c r="J3" s="82" t="s">
        <v>97</v>
      </c>
      <c r="K3" s="82" t="s">
        <v>96</v>
      </c>
      <c r="L3" s="82" t="s">
        <v>95</v>
      </c>
      <c r="M3" s="122" t="s">
        <v>94</v>
      </c>
      <c r="N3" s="80" t="s">
        <v>55</v>
      </c>
    </row>
    <row r="4" spans="1:16" x14ac:dyDescent="0.4">
      <c r="A4" s="60" t="s">
        <v>188</v>
      </c>
      <c r="B4" s="437">
        <v>1294</v>
      </c>
      <c r="C4" s="438">
        <v>0</v>
      </c>
      <c r="D4" s="438">
        <v>545</v>
      </c>
      <c r="E4" s="438">
        <v>1734</v>
      </c>
      <c r="F4" s="438">
        <v>1644</v>
      </c>
      <c r="G4" s="438">
        <v>1620</v>
      </c>
      <c r="H4" s="438">
        <v>1783</v>
      </c>
      <c r="I4" s="438">
        <v>1686</v>
      </c>
      <c r="J4" s="438">
        <v>1610</v>
      </c>
      <c r="K4" s="438">
        <v>1336</v>
      </c>
      <c r="L4" s="438">
        <v>1333</v>
      </c>
      <c r="M4" s="439">
        <v>1827</v>
      </c>
      <c r="N4" s="440">
        <v>16412</v>
      </c>
      <c r="O4" s="244"/>
      <c r="P4" s="244"/>
    </row>
    <row r="5" spans="1:16" ht="18.75" thickBot="1" x14ac:dyDescent="0.45">
      <c r="A5" s="59" t="s">
        <v>179</v>
      </c>
      <c r="B5" s="441">
        <v>65</v>
      </c>
      <c r="C5" s="442">
        <v>0</v>
      </c>
      <c r="D5" s="442">
        <v>68</v>
      </c>
      <c r="E5" s="442">
        <v>64</v>
      </c>
      <c r="F5" s="442">
        <v>63</v>
      </c>
      <c r="G5" s="442">
        <v>65</v>
      </c>
      <c r="H5" s="442">
        <v>69</v>
      </c>
      <c r="I5" s="442">
        <v>70</v>
      </c>
      <c r="J5" s="442">
        <v>70</v>
      </c>
      <c r="K5" s="442">
        <v>61</v>
      </c>
      <c r="L5" s="442">
        <v>58</v>
      </c>
      <c r="M5" s="443">
        <v>70</v>
      </c>
      <c r="N5" s="444">
        <v>63</v>
      </c>
      <c r="O5" s="244"/>
      <c r="P5" s="244"/>
    </row>
    <row r="6" spans="1:16" ht="17.25" customHeight="1" x14ac:dyDescent="0.4">
      <c r="A6" s="600" t="s">
        <v>356</v>
      </c>
      <c r="B6" s="600"/>
      <c r="C6" s="600"/>
      <c r="D6" s="600"/>
      <c r="E6" s="600"/>
      <c r="F6" s="600"/>
      <c r="G6" s="600"/>
      <c r="H6" s="600"/>
      <c r="I6" s="600"/>
      <c r="J6" s="600"/>
      <c r="K6" s="600"/>
      <c r="L6" s="600"/>
      <c r="M6" s="600"/>
      <c r="N6" s="600"/>
      <c r="O6" s="600"/>
      <c r="P6" s="600"/>
    </row>
    <row r="7" spans="1:16" x14ac:dyDescent="0.4">
      <c r="A7" s="102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</row>
  </sheetData>
  <mergeCells count="2">
    <mergeCell ref="A1:N1"/>
    <mergeCell ref="A6:P6"/>
  </mergeCells>
  <phoneticPr fontId="3"/>
  <pageMargins left="0.7" right="0.7" top="0.75" bottom="0.75" header="0.3" footer="0.3"/>
  <pageSetup paperSize="9" scale="91" orientation="portrait" r:id="rId1"/>
  <colBreaks count="1" manualBreakCount="1"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view="pageBreakPreview" zoomScale="60" zoomScaleNormal="100" workbookViewId="0">
      <selection activeCell="O3" sqref="O3"/>
    </sheetView>
  </sheetViews>
  <sheetFormatPr defaultRowHeight="18" x14ac:dyDescent="0.4"/>
  <cols>
    <col min="1" max="1" width="5.5" style="42" bestFit="1" customWidth="1"/>
    <col min="2" max="14" width="7.625" style="42" customWidth="1"/>
    <col min="15" max="15" width="11.125" style="42" customWidth="1"/>
    <col min="16" max="16384" width="9" style="42"/>
  </cols>
  <sheetData>
    <row r="1" spans="1:15" ht="24" x14ac:dyDescent="0.4">
      <c r="A1" s="551" t="s">
        <v>191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</row>
    <row r="2" spans="1:15" ht="24.75" thickBot="1" x14ac:dyDescent="0.45">
      <c r="A2" s="230"/>
    </row>
    <row r="3" spans="1:15" ht="18.75" thickBot="1" x14ac:dyDescent="0.45">
      <c r="A3" s="124"/>
      <c r="B3" s="81" t="s">
        <v>105</v>
      </c>
      <c r="C3" s="82" t="s">
        <v>104</v>
      </c>
      <c r="D3" s="82" t="s">
        <v>103</v>
      </c>
      <c r="E3" s="82" t="s">
        <v>102</v>
      </c>
      <c r="F3" s="82" t="s">
        <v>101</v>
      </c>
      <c r="G3" s="82" t="s">
        <v>100</v>
      </c>
      <c r="H3" s="82" t="s">
        <v>99</v>
      </c>
      <c r="I3" s="82" t="s">
        <v>98</v>
      </c>
      <c r="J3" s="82" t="s">
        <v>97</v>
      </c>
      <c r="K3" s="82" t="s">
        <v>96</v>
      </c>
      <c r="L3" s="82" t="s">
        <v>95</v>
      </c>
      <c r="M3" s="82" t="s">
        <v>94</v>
      </c>
      <c r="N3" s="83" t="s">
        <v>55</v>
      </c>
      <c r="O3" s="125" t="s">
        <v>190</v>
      </c>
    </row>
    <row r="4" spans="1:15" ht="18.75" thickBot="1" x14ac:dyDescent="0.45">
      <c r="A4" s="175" t="s">
        <v>106</v>
      </c>
      <c r="B4" s="433">
        <v>1510</v>
      </c>
      <c r="C4" s="434">
        <v>849</v>
      </c>
      <c r="D4" s="434">
        <v>1292</v>
      </c>
      <c r="E4" s="434">
        <v>3479</v>
      </c>
      <c r="F4" s="434">
        <v>3076</v>
      </c>
      <c r="G4" s="434">
        <v>3724</v>
      </c>
      <c r="H4" s="434">
        <v>3906</v>
      </c>
      <c r="I4" s="434">
        <v>2917</v>
      </c>
      <c r="J4" s="434">
        <v>2439</v>
      </c>
      <c r="K4" s="434">
        <v>2771</v>
      </c>
      <c r="L4" s="434">
        <v>2061</v>
      </c>
      <c r="M4" s="434">
        <v>2789</v>
      </c>
      <c r="N4" s="435">
        <f>SUM(B4:M4)</f>
        <v>30813</v>
      </c>
      <c r="O4" s="436">
        <v>123</v>
      </c>
    </row>
    <row r="5" spans="1:15" x14ac:dyDescent="0.4">
      <c r="A5" s="601"/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1"/>
    </row>
    <row r="6" spans="1:15" x14ac:dyDescent="0.4">
      <c r="A6" s="102"/>
    </row>
  </sheetData>
  <mergeCells count="2">
    <mergeCell ref="A1:O1"/>
    <mergeCell ref="A5:O5"/>
  </mergeCells>
  <phoneticPr fontId="3"/>
  <pageMargins left="0.7" right="0.7" top="0.75" bottom="0.75" header="0.3" footer="0.3"/>
  <pageSetup paperSize="9" scale="69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view="pageBreakPreview" zoomScale="60" zoomScaleNormal="100" workbookViewId="0">
      <selection sqref="A1:O1"/>
    </sheetView>
  </sheetViews>
  <sheetFormatPr defaultColWidth="12.5" defaultRowHeight="18" x14ac:dyDescent="0.4"/>
  <cols>
    <col min="1" max="1" width="6.125" style="42" bestFit="1" customWidth="1"/>
    <col min="2" max="3" width="7.25" style="42" bestFit="1" customWidth="1"/>
    <col min="4" max="4" width="8.125" style="42" bestFit="1" customWidth="1"/>
    <col min="5" max="6" width="7.25" style="42" bestFit="1" customWidth="1"/>
    <col min="7" max="7" width="8" style="42" bestFit="1" customWidth="1"/>
    <col min="8" max="8" width="8.25" style="42" customWidth="1"/>
    <col min="9" max="9" width="8" style="42" bestFit="1" customWidth="1"/>
    <col min="10" max="10" width="8.75" style="42" customWidth="1"/>
    <col min="11" max="11" width="7.75" style="42" customWidth="1"/>
    <col min="12" max="13" width="8" style="42" bestFit="1" customWidth="1"/>
    <col min="14" max="14" width="9.625" style="42" bestFit="1" customWidth="1"/>
    <col min="15" max="15" width="7.875" style="42" customWidth="1"/>
    <col min="16" max="16384" width="12.5" style="42"/>
  </cols>
  <sheetData>
    <row r="1" spans="1:15" ht="24" x14ac:dyDescent="0.4">
      <c r="A1" s="551" t="s">
        <v>193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</row>
    <row r="2" spans="1:15" ht="18.75" thickBot="1" x14ac:dyDescent="0.45">
      <c r="A2" s="102"/>
    </row>
    <row r="3" spans="1:15" ht="36.75" thickBot="1" x14ac:dyDescent="0.45">
      <c r="A3" s="126"/>
      <c r="B3" s="127" t="s">
        <v>105</v>
      </c>
      <c r="C3" s="82" t="s">
        <v>104</v>
      </c>
      <c r="D3" s="82" t="s">
        <v>103</v>
      </c>
      <c r="E3" s="82" t="s">
        <v>102</v>
      </c>
      <c r="F3" s="82" t="s">
        <v>101</v>
      </c>
      <c r="G3" s="82" t="s">
        <v>100</v>
      </c>
      <c r="H3" s="82" t="s">
        <v>99</v>
      </c>
      <c r="I3" s="82" t="s">
        <v>98</v>
      </c>
      <c r="J3" s="82" t="s">
        <v>97</v>
      </c>
      <c r="K3" s="82" t="s">
        <v>96</v>
      </c>
      <c r="L3" s="82" t="s">
        <v>95</v>
      </c>
      <c r="M3" s="82" t="s">
        <v>94</v>
      </c>
      <c r="N3" s="122" t="s">
        <v>55</v>
      </c>
      <c r="O3" s="80" t="s">
        <v>179</v>
      </c>
    </row>
    <row r="4" spans="1:15" ht="18.75" x14ac:dyDescent="0.4">
      <c r="A4" s="190" t="s">
        <v>112</v>
      </c>
      <c r="B4" s="425">
        <v>93313</v>
      </c>
      <c r="C4" s="426">
        <v>86268</v>
      </c>
      <c r="D4" s="426">
        <v>94636</v>
      </c>
      <c r="E4" s="426">
        <v>95345</v>
      </c>
      <c r="F4" s="426">
        <v>96832</v>
      </c>
      <c r="G4" s="426">
        <v>104803</v>
      </c>
      <c r="H4" s="426">
        <v>107414</v>
      </c>
      <c r="I4" s="426">
        <v>101129</v>
      </c>
      <c r="J4" s="426">
        <v>101136</v>
      </c>
      <c r="K4" s="426">
        <v>134930</v>
      </c>
      <c r="L4" s="426">
        <v>134226</v>
      </c>
      <c r="M4" s="426">
        <v>137269</v>
      </c>
      <c r="N4" s="427">
        <v>1287301</v>
      </c>
      <c r="O4" s="428">
        <v>3526</v>
      </c>
    </row>
    <row r="5" spans="1:15" ht="19.5" thickBot="1" x14ac:dyDescent="0.45">
      <c r="A5" s="59" t="s">
        <v>192</v>
      </c>
      <c r="B5" s="429">
        <v>0</v>
      </c>
      <c r="C5" s="430">
        <v>0</v>
      </c>
      <c r="D5" s="430">
        <v>0</v>
      </c>
      <c r="E5" s="430">
        <v>0</v>
      </c>
      <c r="F5" s="430">
        <v>0</v>
      </c>
      <c r="G5" s="430">
        <v>0</v>
      </c>
      <c r="H5" s="430">
        <v>0</v>
      </c>
      <c r="I5" s="430">
        <v>0</v>
      </c>
      <c r="J5" s="430">
        <v>0</v>
      </c>
      <c r="K5" s="430">
        <v>0</v>
      </c>
      <c r="L5" s="430">
        <v>0</v>
      </c>
      <c r="M5" s="430">
        <v>1</v>
      </c>
      <c r="N5" s="431">
        <v>1</v>
      </c>
      <c r="O5" s="432" t="s">
        <v>37</v>
      </c>
    </row>
    <row r="6" spans="1:15" s="67" customFormat="1" ht="18" customHeight="1" x14ac:dyDescent="0.4">
      <c r="A6" s="603" t="s">
        <v>357</v>
      </c>
      <c r="B6" s="604"/>
      <c r="C6" s="604"/>
      <c r="D6" s="604"/>
      <c r="E6" s="604"/>
      <c r="F6" s="604"/>
      <c r="G6" s="604"/>
      <c r="H6" s="604"/>
      <c r="I6" s="604"/>
      <c r="J6" s="604"/>
      <c r="K6" s="604"/>
      <c r="L6" s="604"/>
      <c r="M6" s="604"/>
      <c r="N6" s="604"/>
      <c r="O6" s="604"/>
    </row>
  </sheetData>
  <mergeCells count="2">
    <mergeCell ref="A1:O1"/>
    <mergeCell ref="A6:O6"/>
  </mergeCells>
  <phoneticPr fontId="3"/>
  <pageMargins left="0.7" right="0.7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view="pageBreakPreview" zoomScale="60" zoomScaleNormal="100" workbookViewId="0">
      <selection sqref="A1:K1"/>
    </sheetView>
  </sheetViews>
  <sheetFormatPr defaultRowHeight="18" x14ac:dyDescent="0.4"/>
  <cols>
    <col min="1" max="1" width="5.5" style="42" bestFit="1" customWidth="1"/>
    <col min="2" max="2" width="7.5" style="42" bestFit="1" customWidth="1"/>
    <col min="3" max="3" width="5.5" style="42" bestFit="1" customWidth="1"/>
    <col min="4" max="4" width="13.125" style="42" customWidth="1"/>
    <col min="5" max="6" width="12.125" style="42" customWidth="1"/>
    <col min="7" max="16384" width="9" style="42"/>
  </cols>
  <sheetData>
    <row r="1" spans="1:11" ht="24" x14ac:dyDescent="0.4">
      <c r="A1" s="626" t="s">
        <v>365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</row>
    <row r="2" spans="1:11" ht="18.75" thickBot="1" x14ac:dyDescent="0.45">
      <c r="A2" s="128"/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1" ht="36.75" thickBot="1" x14ac:dyDescent="0.45">
      <c r="A3" s="129"/>
      <c r="B3" s="130"/>
      <c r="C3" s="130"/>
      <c r="D3" s="131"/>
      <c r="E3" s="132" t="s">
        <v>330</v>
      </c>
      <c r="F3" s="132" t="s">
        <v>204</v>
      </c>
      <c r="G3" s="258"/>
      <c r="H3" s="258"/>
      <c r="I3" s="258"/>
      <c r="J3" s="258"/>
      <c r="K3" s="258"/>
    </row>
    <row r="4" spans="1:11" ht="18.75" customHeight="1" thickTop="1" x14ac:dyDescent="0.4">
      <c r="A4" s="612" t="s">
        <v>203</v>
      </c>
      <c r="B4" s="615" t="s">
        <v>201</v>
      </c>
      <c r="C4" s="617" t="s">
        <v>200</v>
      </c>
      <c r="D4" s="133" t="s">
        <v>75</v>
      </c>
      <c r="E4" s="263">
        <v>5457</v>
      </c>
      <c r="F4" s="421">
        <v>68526</v>
      </c>
      <c r="G4" s="258"/>
      <c r="H4" s="258"/>
      <c r="I4" s="258"/>
      <c r="J4" s="258"/>
      <c r="K4" s="258"/>
    </row>
    <row r="5" spans="1:11" x14ac:dyDescent="0.4">
      <c r="A5" s="613"/>
      <c r="B5" s="616"/>
      <c r="C5" s="618"/>
      <c r="D5" s="134" t="s">
        <v>199</v>
      </c>
      <c r="E5" s="264">
        <v>1754</v>
      </c>
      <c r="F5" s="164">
        <v>23659</v>
      </c>
      <c r="G5" s="258"/>
      <c r="H5" s="258"/>
      <c r="I5" s="258"/>
      <c r="J5" s="258"/>
      <c r="K5" s="258"/>
    </row>
    <row r="6" spans="1:11" x14ac:dyDescent="0.4">
      <c r="A6" s="613"/>
      <c r="B6" s="616"/>
      <c r="C6" s="619" t="s">
        <v>198</v>
      </c>
      <c r="D6" s="620"/>
      <c r="E6" s="265">
        <v>756</v>
      </c>
      <c r="F6" s="164">
        <v>10829</v>
      </c>
      <c r="G6" s="258"/>
      <c r="H6" s="258"/>
      <c r="I6" s="258"/>
      <c r="J6" s="258"/>
      <c r="K6" s="258"/>
    </row>
    <row r="7" spans="1:11" x14ac:dyDescent="0.4">
      <c r="A7" s="613"/>
      <c r="B7" s="621" t="s">
        <v>197</v>
      </c>
      <c r="C7" s="622"/>
      <c r="D7" s="620"/>
      <c r="E7" s="266">
        <v>452</v>
      </c>
      <c r="F7" s="164">
        <v>4107</v>
      </c>
      <c r="G7" s="258"/>
      <c r="H7" s="258"/>
      <c r="I7" s="258"/>
      <c r="J7" s="258"/>
      <c r="K7" s="258"/>
    </row>
    <row r="8" spans="1:11" ht="18.75" thickBot="1" x14ac:dyDescent="0.45">
      <c r="A8" s="614"/>
      <c r="B8" s="627" t="s">
        <v>55</v>
      </c>
      <c r="C8" s="628"/>
      <c r="D8" s="629"/>
      <c r="E8" s="267">
        <v>8419</v>
      </c>
      <c r="F8" s="422">
        <v>107121</v>
      </c>
      <c r="G8" s="258"/>
      <c r="H8" s="258"/>
      <c r="I8" s="258"/>
      <c r="J8" s="258"/>
      <c r="K8" s="258"/>
    </row>
    <row r="9" spans="1:11" ht="18.75" customHeight="1" thickTop="1" x14ac:dyDescent="0.4">
      <c r="A9" s="612" t="s">
        <v>202</v>
      </c>
      <c r="B9" s="615" t="s">
        <v>201</v>
      </c>
      <c r="C9" s="617" t="s">
        <v>200</v>
      </c>
      <c r="D9" s="133" t="s">
        <v>75</v>
      </c>
      <c r="E9" s="268">
        <v>1280</v>
      </c>
      <c r="F9" s="421">
        <v>18537</v>
      </c>
      <c r="G9" s="258"/>
      <c r="H9" s="258"/>
      <c r="I9" s="258"/>
      <c r="J9" s="258"/>
      <c r="K9" s="258"/>
    </row>
    <row r="10" spans="1:11" x14ac:dyDescent="0.4">
      <c r="A10" s="613"/>
      <c r="B10" s="616"/>
      <c r="C10" s="618"/>
      <c r="D10" s="134" t="s">
        <v>199</v>
      </c>
      <c r="E10" s="266">
        <v>737</v>
      </c>
      <c r="F10" s="164">
        <v>9813</v>
      </c>
      <c r="G10" s="258"/>
      <c r="H10" s="258"/>
      <c r="I10" s="258"/>
      <c r="J10" s="258"/>
      <c r="K10" s="258"/>
    </row>
    <row r="11" spans="1:11" x14ac:dyDescent="0.4">
      <c r="A11" s="613"/>
      <c r="B11" s="616"/>
      <c r="C11" s="619" t="s">
        <v>198</v>
      </c>
      <c r="D11" s="620"/>
      <c r="E11" s="265">
        <v>1297</v>
      </c>
      <c r="F11" s="164">
        <v>18210</v>
      </c>
      <c r="G11" s="258"/>
      <c r="H11" s="258"/>
      <c r="I11" s="258"/>
      <c r="J11" s="258"/>
      <c r="K11" s="258"/>
    </row>
    <row r="12" spans="1:11" x14ac:dyDescent="0.4">
      <c r="A12" s="613"/>
      <c r="B12" s="621" t="s">
        <v>197</v>
      </c>
      <c r="C12" s="622"/>
      <c r="D12" s="620"/>
      <c r="E12" s="266">
        <v>155</v>
      </c>
      <c r="F12" s="164">
        <v>3100</v>
      </c>
      <c r="G12" s="258"/>
      <c r="H12" s="258"/>
      <c r="I12" s="258"/>
      <c r="J12" s="258"/>
      <c r="K12" s="258"/>
    </row>
    <row r="13" spans="1:11" ht="18.75" thickBot="1" x14ac:dyDescent="0.45">
      <c r="A13" s="614"/>
      <c r="B13" s="623" t="s">
        <v>55</v>
      </c>
      <c r="C13" s="624"/>
      <c r="D13" s="625"/>
      <c r="E13" s="269">
        <v>3469</v>
      </c>
      <c r="F13" s="422">
        <v>49660</v>
      </c>
      <c r="G13" s="258"/>
      <c r="H13" s="258"/>
      <c r="I13" s="258"/>
      <c r="J13" s="258"/>
      <c r="K13" s="258"/>
    </row>
    <row r="14" spans="1:11" ht="19.5" thickTop="1" thickBot="1" x14ac:dyDescent="0.45">
      <c r="A14" s="605" t="s">
        <v>196</v>
      </c>
      <c r="B14" s="606"/>
      <c r="C14" s="606"/>
      <c r="D14" s="607"/>
      <c r="E14" s="270">
        <v>0</v>
      </c>
      <c r="F14" s="423">
        <v>18</v>
      </c>
      <c r="G14" s="258"/>
      <c r="H14" s="258"/>
      <c r="I14" s="258"/>
      <c r="J14" s="258"/>
      <c r="K14" s="258"/>
    </row>
    <row r="15" spans="1:11" ht="19.5" thickTop="1" thickBot="1" x14ac:dyDescent="0.45">
      <c r="A15" s="605" t="s">
        <v>195</v>
      </c>
      <c r="B15" s="606"/>
      <c r="C15" s="606"/>
      <c r="D15" s="607"/>
      <c r="E15" s="271">
        <v>11888</v>
      </c>
      <c r="F15" s="424">
        <v>156799</v>
      </c>
      <c r="G15" s="258"/>
      <c r="H15" s="258"/>
      <c r="I15" s="258"/>
      <c r="J15" s="258"/>
      <c r="K15" s="258"/>
    </row>
    <row r="16" spans="1:11" ht="19.5" customHeight="1" thickTop="1" thickBot="1" x14ac:dyDescent="0.45">
      <c r="A16" s="608" t="s">
        <v>194</v>
      </c>
      <c r="B16" s="609"/>
      <c r="C16" s="609"/>
      <c r="D16" s="610"/>
      <c r="E16" s="272">
        <v>437</v>
      </c>
      <c r="F16" s="166">
        <v>6277</v>
      </c>
      <c r="G16" s="258"/>
      <c r="H16" s="258"/>
      <c r="I16" s="258"/>
      <c r="J16" s="258"/>
      <c r="K16" s="258"/>
    </row>
    <row r="17" spans="1:11" ht="18" customHeight="1" x14ac:dyDescent="0.4">
      <c r="A17" s="611" t="s">
        <v>351</v>
      </c>
      <c r="B17" s="611"/>
      <c r="C17" s="611"/>
      <c r="D17" s="611"/>
      <c r="E17" s="611"/>
      <c r="F17" s="611"/>
      <c r="G17" s="258"/>
      <c r="H17" s="258"/>
      <c r="I17" s="258"/>
      <c r="J17" s="258"/>
      <c r="K17" s="258"/>
    </row>
  </sheetData>
  <mergeCells count="17">
    <mergeCell ref="A1:K1"/>
    <mergeCell ref="A4:A8"/>
    <mergeCell ref="B4:B6"/>
    <mergeCell ref="C4:C5"/>
    <mergeCell ref="C6:D6"/>
    <mergeCell ref="B7:D7"/>
    <mergeCell ref="B8:D8"/>
    <mergeCell ref="A14:D14"/>
    <mergeCell ref="A15:D15"/>
    <mergeCell ref="A16:D16"/>
    <mergeCell ref="A17:F17"/>
    <mergeCell ref="A9:A13"/>
    <mergeCell ref="B9:B11"/>
    <mergeCell ref="C9:C10"/>
    <mergeCell ref="C11:D11"/>
    <mergeCell ref="B12:D12"/>
    <mergeCell ref="B13:D13"/>
  </mergeCells>
  <phoneticPr fontId="3"/>
  <pageMargins left="0.7" right="0.7" top="0.75" bottom="0.75" header="0.3" footer="0.3"/>
  <pageSetup paperSize="9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view="pageBreakPreview" zoomScale="60" zoomScaleNormal="100" workbookViewId="0">
      <selection sqref="A1:I1"/>
    </sheetView>
  </sheetViews>
  <sheetFormatPr defaultRowHeight="18" x14ac:dyDescent="0.4"/>
  <cols>
    <col min="1" max="16384" width="9" style="42"/>
  </cols>
  <sheetData>
    <row r="1" spans="1:9" ht="24" x14ac:dyDescent="0.4">
      <c r="A1" s="630" t="s">
        <v>364</v>
      </c>
      <c r="B1" s="630"/>
      <c r="C1" s="630"/>
      <c r="D1" s="630"/>
      <c r="E1" s="630"/>
      <c r="F1" s="630"/>
      <c r="G1" s="630"/>
      <c r="H1" s="630"/>
      <c r="I1" s="630"/>
    </row>
    <row r="2" spans="1:9" ht="24.75" thickBot="1" x14ac:dyDescent="0.45">
      <c r="A2" s="408"/>
      <c r="B2" s="258"/>
      <c r="C2" s="258"/>
      <c r="D2" s="258"/>
      <c r="E2" s="258"/>
      <c r="F2" s="258"/>
      <c r="G2" s="258"/>
      <c r="H2" s="258"/>
      <c r="I2" s="258"/>
    </row>
    <row r="3" spans="1:9" ht="18.75" thickBot="1" x14ac:dyDescent="0.45">
      <c r="A3" s="409"/>
      <c r="B3" s="410" t="s">
        <v>207</v>
      </c>
      <c r="C3" s="411" t="s">
        <v>235</v>
      </c>
      <c r="D3" s="258"/>
      <c r="E3" s="258"/>
      <c r="F3" s="258"/>
      <c r="G3" s="258"/>
      <c r="H3" s="258"/>
      <c r="I3" s="258"/>
    </row>
    <row r="4" spans="1:9" x14ac:dyDescent="0.4">
      <c r="A4" s="412" t="s">
        <v>206</v>
      </c>
      <c r="B4" s="413" t="s">
        <v>352</v>
      </c>
      <c r="C4" s="414">
        <v>0.48499999999999999</v>
      </c>
      <c r="D4" s="258"/>
      <c r="E4" s="258"/>
      <c r="F4" s="258"/>
      <c r="G4" s="258"/>
      <c r="H4" s="258"/>
      <c r="I4" s="258"/>
    </row>
    <row r="5" spans="1:9" ht="18.75" thickBot="1" x14ac:dyDescent="0.45">
      <c r="A5" s="415" t="s">
        <v>205</v>
      </c>
      <c r="B5" s="416" t="s">
        <v>353</v>
      </c>
      <c r="C5" s="417">
        <v>0.51500000000000001</v>
      </c>
      <c r="D5" s="258"/>
      <c r="E5" s="258"/>
      <c r="F5" s="258"/>
      <c r="G5" s="258"/>
      <c r="H5" s="258"/>
      <c r="I5" s="258"/>
    </row>
    <row r="6" spans="1:9" ht="18.75" thickBot="1" x14ac:dyDescent="0.45">
      <c r="A6" s="418" t="s">
        <v>24</v>
      </c>
      <c r="B6" s="419" t="s">
        <v>354</v>
      </c>
      <c r="C6" s="420">
        <v>1</v>
      </c>
      <c r="D6" s="258"/>
      <c r="E6" s="258"/>
      <c r="F6" s="258"/>
      <c r="G6" s="258"/>
      <c r="H6" s="258"/>
      <c r="I6" s="258"/>
    </row>
  </sheetData>
  <mergeCells count="1">
    <mergeCell ref="A1:I1"/>
  </mergeCells>
  <phoneticPr fontId="3"/>
  <pageMargins left="0.7" right="0.7" top="0.75" bottom="0.75" header="0.3" footer="0.3"/>
  <pageSetup paperSize="9" scale="9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view="pageBreakPreview" zoomScale="60" zoomScaleNormal="100" workbookViewId="0">
      <selection sqref="A1:N1"/>
    </sheetView>
  </sheetViews>
  <sheetFormatPr defaultRowHeight="18" x14ac:dyDescent="0.4"/>
  <cols>
    <col min="1" max="1" width="8.5" style="42" customWidth="1"/>
    <col min="2" max="14" width="6.625" style="42" customWidth="1"/>
    <col min="15" max="16384" width="9" style="42"/>
  </cols>
  <sheetData>
    <row r="1" spans="1:15" ht="24" x14ac:dyDescent="0.4">
      <c r="A1" s="591" t="s">
        <v>344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</row>
    <row r="2" spans="1:15" ht="18.75" thickBot="1" x14ac:dyDescent="0.4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5" ht="18.75" thickBot="1" x14ac:dyDescent="0.45">
      <c r="A3" s="137" t="s">
        <v>212</v>
      </c>
      <c r="B3" s="81" t="s">
        <v>105</v>
      </c>
      <c r="C3" s="82" t="s">
        <v>104</v>
      </c>
      <c r="D3" s="82" t="s">
        <v>103</v>
      </c>
      <c r="E3" s="82" t="s">
        <v>102</v>
      </c>
      <c r="F3" s="82" t="s">
        <v>101</v>
      </c>
      <c r="G3" s="82" t="s">
        <v>100</v>
      </c>
      <c r="H3" s="82" t="s">
        <v>99</v>
      </c>
      <c r="I3" s="82" t="s">
        <v>98</v>
      </c>
      <c r="J3" s="82" t="s">
        <v>97</v>
      </c>
      <c r="K3" s="82" t="s">
        <v>96</v>
      </c>
      <c r="L3" s="82" t="s">
        <v>95</v>
      </c>
      <c r="M3" s="83" t="s">
        <v>94</v>
      </c>
      <c r="N3" s="69" t="s">
        <v>55</v>
      </c>
    </row>
    <row r="4" spans="1:15" ht="18.75" thickBot="1" x14ac:dyDescent="0.45">
      <c r="A4" s="138" t="s">
        <v>211</v>
      </c>
      <c r="B4" s="23">
        <v>5</v>
      </c>
      <c r="C4" s="398" t="s">
        <v>331</v>
      </c>
      <c r="D4" s="398" t="s">
        <v>331</v>
      </c>
      <c r="E4" s="398">
        <v>6</v>
      </c>
      <c r="F4" s="398" t="s">
        <v>331</v>
      </c>
      <c r="G4" s="398" t="s">
        <v>331</v>
      </c>
      <c r="H4" s="398" t="s">
        <v>331</v>
      </c>
      <c r="I4" s="398">
        <v>3</v>
      </c>
      <c r="J4" s="398">
        <v>9</v>
      </c>
      <c r="K4" s="398">
        <v>11</v>
      </c>
      <c r="L4" s="398" t="s">
        <v>331</v>
      </c>
      <c r="M4" s="399" t="s">
        <v>331</v>
      </c>
      <c r="N4" s="359">
        <f>SUM(B4:M4)</f>
        <v>34</v>
      </c>
      <c r="O4" s="258"/>
    </row>
    <row r="5" spans="1:15" ht="18.75" thickBot="1" x14ac:dyDescent="0.45">
      <c r="A5" s="139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167" t="s">
        <v>332</v>
      </c>
      <c r="O5" s="258"/>
    </row>
    <row r="6" spans="1:15" ht="30" customHeight="1" thickBot="1" x14ac:dyDescent="0.45">
      <c r="A6" s="140" t="s">
        <v>210</v>
      </c>
      <c r="B6" s="631" t="s">
        <v>209</v>
      </c>
      <c r="C6" s="632"/>
      <c r="D6" s="632"/>
      <c r="E6" s="633"/>
      <c r="F6" s="141" t="s">
        <v>208</v>
      </c>
      <c r="G6" s="258"/>
      <c r="H6" s="258"/>
      <c r="I6" s="258"/>
      <c r="J6" s="258"/>
      <c r="K6" s="258"/>
      <c r="L6" s="258"/>
      <c r="M6" s="258"/>
      <c r="N6" s="258"/>
      <c r="O6" s="258"/>
    </row>
    <row r="7" spans="1:15" ht="28.5" customHeight="1" thickBot="1" x14ac:dyDescent="0.45">
      <c r="A7" s="407">
        <v>44506</v>
      </c>
      <c r="B7" s="634" t="s">
        <v>333</v>
      </c>
      <c r="C7" s="635"/>
      <c r="D7" s="635"/>
      <c r="E7" s="636"/>
      <c r="F7" s="399">
        <v>16</v>
      </c>
      <c r="G7" s="258"/>
      <c r="H7" s="258"/>
      <c r="I7" s="258"/>
      <c r="J7" s="258"/>
      <c r="K7" s="258"/>
      <c r="L7" s="258"/>
      <c r="M7" s="258"/>
      <c r="N7" s="258"/>
      <c r="O7" s="258"/>
    </row>
  </sheetData>
  <mergeCells count="3">
    <mergeCell ref="A1:N1"/>
    <mergeCell ref="B6:E6"/>
    <mergeCell ref="B7:E7"/>
  </mergeCells>
  <phoneticPr fontId="3"/>
  <pageMargins left="0.7" right="0.7" top="0.75" bottom="0.75" header="0.3" footer="0.3"/>
  <pageSetup paperSize="9" scale="85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BreakPreview" zoomScale="60" zoomScaleNormal="100" workbookViewId="0">
      <selection sqref="A1:N1"/>
    </sheetView>
  </sheetViews>
  <sheetFormatPr defaultRowHeight="18" x14ac:dyDescent="0.4"/>
  <cols>
    <col min="1" max="1" width="16.125" style="42" customWidth="1"/>
    <col min="2" max="14" width="8.875" style="42" bestFit="1" customWidth="1"/>
    <col min="15" max="16384" width="9" style="42"/>
  </cols>
  <sheetData>
    <row r="1" spans="1:15" ht="24" x14ac:dyDescent="0.4">
      <c r="A1" s="583" t="s">
        <v>346</v>
      </c>
      <c r="B1" s="583"/>
      <c r="C1" s="583"/>
      <c r="D1" s="583"/>
      <c r="E1" s="583"/>
    </row>
    <row r="2" spans="1:15" ht="18.75" thickBot="1" x14ac:dyDescent="0.45">
      <c r="A2" s="142"/>
    </row>
    <row r="3" spans="1:15" x14ac:dyDescent="0.4">
      <c r="A3" s="238"/>
      <c r="B3" s="240" t="s">
        <v>105</v>
      </c>
      <c r="C3" s="241" t="s">
        <v>104</v>
      </c>
      <c r="D3" s="241" t="s">
        <v>103</v>
      </c>
      <c r="E3" s="241" t="s">
        <v>102</v>
      </c>
      <c r="F3" s="241" t="s">
        <v>101</v>
      </c>
      <c r="G3" s="241" t="s">
        <v>100</v>
      </c>
      <c r="H3" s="241" t="s">
        <v>99</v>
      </c>
      <c r="I3" s="241" t="s">
        <v>98</v>
      </c>
      <c r="J3" s="241" t="s">
        <v>97</v>
      </c>
      <c r="K3" s="241" t="s">
        <v>96</v>
      </c>
      <c r="L3" s="241" t="s">
        <v>95</v>
      </c>
      <c r="M3" s="143" t="s">
        <v>94</v>
      </c>
      <c r="N3" s="238" t="s">
        <v>55</v>
      </c>
    </row>
    <row r="4" spans="1:15" x14ac:dyDescent="0.4">
      <c r="A4" s="62" t="s">
        <v>218</v>
      </c>
      <c r="B4" s="403">
        <v>20</v>
      </c>
      <c r="C4" s="30">
        <v>0</v>
      </c>
      <c r="D4" s="30">
        <v>8</v>
      </c>
      <c r="E4" s="34">
        <v>27</v>
      </c>
      <c r="F4" s="30">
        <v>26</v>
      </c>
      <c r="G4" s="30">
        <v>25</v>
      </c>
      <c r="H4" s="30">
        <v>26</v>
      </c>
      <c r="I4" s="30">
        <v>24</v>
      </c>
      <c r="J4" s="30">
        <v>23</v>
      </c>
      <c r="K4" s="30">
        <v>22</v>
      </c>
      <c r="L4" s="30">
        <v>23</v>
      </c>
      <c r="M4" s="404">
        <v>26</v>
      </c>
      <c r="N4" s="401">
        <f>SUM(B4:M4)</f>
        <v>250</v>
      </c>
    </row>
    <row r="5" spans="1:15" ht="36" x14ac:dyDescent="0.4">
      <c r="A5" s="62" t="s">
        <v>217</v>
      </c>
      <c r="B5" s="405">
        <v>28679</v>
      </c>
      <c r="C5" s="34">
        <v>0</v>
      </c>
      <c r="D5" s="34">
        <v>11638</v>
      </c>
      <c r="E5" s="34">
        <v>38061</v>
      </c>
      <c r="F5" s="34">
        <v>35835</v>
      </c>
      <c r="G5" s="34">
        <v>34832</v>
      </c>
      <c r="H5" s="34">
        <v>36018</v>
      </c>
      <c r="I5" s="34">
        <v>34808</v>
      </c>
      <c r="J5" s="34">
        <v>32599</v>
      </c>
      <c r="K5" s="34">
        <v>30951</v>
      </c>
      <c r="L5" s="34">
        <v>33690</v>
      </c>
      <c r="M5" s="406">
        <v>34038</v>
      </c>
      <c r="N5" s="402">
        <f>SUM(B5:M5)</f>
        <v>351149</v>
      </c>
    </row>
    <row r="6" spans="1:15" ht="36" x14ac:dyDescent="0.4">
      <c r="A6" s="62" t="s">
        <v>216</v>
      </c>
      <c r="B6" s="196">
        <v>1294</v>
      </c>
      <c r="C6" s="197">
        <v>0</v>
      </c>
      <c r="D6" s="197">
        <v>545</v>
      </c>
      <c r="E6" s="197">
        <v>1734</v>
      </c>
      <c r="F6" s="197">
        <v>1644</v>
      </c>
      <c r="G6" s="197">
        <v>1620</v>
      </c>
      <c r="H6" s="197">
        <v>1783</v>
      </c>
      <c r="I6" s="197">
        <v>1686</v>
      </c>
      <c r="J6" s="197">
        <v>1610</v>
      </c>
      <c r="K6" s="197">
        <v>1336</v>
      </c>
      <c r="L6" s="197">
        <v>1333</v>
      </c>
      <c r="M6" s="198">
        <v>1827</v>
      </c>
      <c r="N6" s="402">
        <f>SUM(B6:M6)</f>
        <v>16412</v>
      </c>
      <c r="O6" s="92"/>
    </row>
    <row r="7" spans="1:15" ht="36" x14ac:dyDescent="0.4">
      <c r="A7" s="62" t="s">
        <v>215</v>
      </c>
      <c r="B7" s="199">
        <f t="shared" ref="B7:N7" si="0">SUM(B5:B6)</f>
        <v>29973</v>
      </c>
      <c r="C7" s="200">
        <v>0</v>
      </c>
      <c r="D7" s="200">
        <f t="shared" si="0"/>
        <v>12183</v>
      </c>
      <c r="E7" s="200">
        <f t="shared" si="0"/>
        <v>39795</v>
      </c>
      <c r="F7" s="200">
        <f t="shared" si="0"/>
        <v>37479</v>
      </c>
      <c r="G7" s="200">
        <f t="shared" si="0"/>
        <v>36452</v>
      </c>
      <c r="H7" s="200">
        <f t="shared" si="0"/>
        <v>37801</v>
      </c>
      <c r="I7" s="200">
        <f t="shared" si="0"/>
        <v>36494</v>
      </c>
      <c r="J7" s="200">
        <f t="shared" si="0"/>
        <v>34209</v>
      </c>
      <c r="K7" s="200">
        <f t="shared" si="0"/>
        <v>32287</v>
      </c>
      <c r="L7" s="200">
        <f t="shared" si="0"/>
        <v>35023</v>
      </c>
      <c r="M7" s="201">
        <f t="shared" si="0"/>
        <v>35865</v>
      </c>
      <c r="N7" s="202">
        <f t="shared" si="0"/>
        <v>367561</v>
      </c>
    </row>
    <row r="8" spans="1:15" ht="18.75" thickBot="1" x14ac:dyDescent="0.45">
      <c r="A8" s="61" t="s">
        <v>214</v>
      </c>
      <c r="B8" s="203">
        <f>B7/B4</f>
        <v>1498.65</v>
      </c>
      <c r="C8" s="203">
        <v>0</v>
      </c>
      <c r="D8" s="203">
        <f>D7/D4</f>
        <v>1522.875</v>
      </c>
      <c r="E8" s="203">
        <f t="shared" ref="E8:M8" si="1">E7/E4</f>
        <v>1473.8888888888889</v>
      </c>
      <c r="F8" s="203">
        <f t="shared" si="1"/>
        <v>1441.5</v>
      </c>
      <c r="G8" s="203">
        <f t="shared" si="1"/>
        <v>1458.08</v>
      </c>
      <c r="H8" s="203">
        <f t="shared" si="1"/>
        <v>1453.8846153846155</v>
      </c>
      <c r="I8" s="203">
        <f t="shared" si="1"/>
        <v>1520.5833333333333</v>
      </c>
      <c r="J8" s="203">
        <f t="shared" si="1"/>
        <v>1487.3478260869565</v>
      </c>
      <c r="K8" s="203">
        <f t="shared" si="1"/>
        <v>1467.590909090909</v>
      </c>
      <c r="L8" s="203">
        <f t="shared" si="1"/>
        <v>1522.7391304347825</v>
      </c>
      <c r="M8" s="204">
        <f t="shared" si="1"/>
        <v>1379.4230769230769</v>
      </c>
      <c r="N8" s="205">
        <f>N7/N4</f>
        <v>1470.2439999999999</v>
      </c>
    </row>
    <row r="17" spans="1:1" ht="18.75" x14ac:dyDescent="0.4">
      <c r="A17" s="195"/>
    </row>
  </sheetData>
  <mergeCells count="1">
    <mergeCell ref="A1:E1"/>
  </mergeCells>
  <phoneticPr fontId="3"/>
  <pageMargins left="0.7" right="0.7" top="0.75" bottom="0.75" header="0.3" footer="0.3"/>
  <pageSetup paperSize="9" scale="6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view="pageBreakPreview" zoomScale="60" zoomScaleNormal="100" workbookViewId="0">
      <selection sqref="A1:E1"/>
    </sheetView>
  </sheetViews>
  <sheetFormatPr defaultRowHeight="18" x14ac:dyDescent="0.4"/>
  <cols>
    <col min="1" max="1" width="3.5" style="42" bestFit="1" customWidth="1"/>
    <col min="2" max="2" width="5.5" style="42" bestFit="1" customWidth="1"/>
    <col min="3" max="16" width="5.375" style="42" customWidth="1"/>
    <col min="17" max="16384" width="9" style="42"/>
  </cols>
  <sheetData>
    <row r="1" spans="1:16" ht="25.5" x14ac:dyDescent="0.4">
      <c r="A1" s="637" t="s">
        <v>350</v>
      </c>
      <c r="B1" s="637"/>
      <c r="C1" s="637"/>
      <c r="D1" s="637"/>
      <c r="E1" s="637"/>
    </row>
    <row r="2" spans="1:16" ht="14.25" customHeight="1" x14ac:dyDescent="0.4">
      <c r="A2" s="242"/>
      <c r="B2" s="242"/>
      <c r="C2" s="242"/>
      <c r="D2" s="242"/>
      <c r="E2" s="242"/>
    </row>
    <row r="3" spans="1:16" ht="18.75" thickBot="1" x14ac:dyDescent="0.45">
      <c r="A3" s="638" t="s">
        <v>221</v>
      </c>
      <c r="B3" s="638"/>
      <c r="C3" s="638"/>
      <c r="D3" s="638"/>
      <c r="E3" s="638"/>
    </row>
    <row r="4" spans="1:16" ht="36.75" thickBot="1" x14ac:dyDescent="0.45">
      <c r="A4" s="584"/>
      <c r="B4" s="596"/>
      <c r="C4" s="81" t="s">
        <v>105</v>
      </c>
      <c r="D4" s="82" t="s">
        <v>104</v>
      </c>
      <c r="E4" s="82" t="s">
        <v>103</v>
      </c>
      <c r="F4" s="82" t="s">
        <v>102</v>
      </c>
      <c r="G4" s="82" t="s">
        <v>101</v>
      </c>
      <c r="H4" s="82" t="s">
        <v>100</v>
      </c>
      <c r="I4" s="82" t="s">
        <v>99</v>
      </c>
      <c r="J4" s="82" t="s">
        <v>98</v>
      </c>
      <c r="K4" s="82" t="s">
        <v>97</v>
      </c>
      <c r="L4" s="82" t="s">
        <v>96</v>
      </c>
      <c r="M4" s="82" t="s">
        <v>95</v>
      </c>
      <c r="N4" s="83" t="s">
        <v>94</v>
      </c>
      <c r="O4" s="237" t="s">
        <v>55</v>
      </c>
      <c r="P4" s="237" t="s">
        <v>179</v>
      </c>
    </row>
    <row r="5" spans="1:16" x14ac:dyDescent="0.4">
      <c r="A5" s="639" t="s">
        <v>220</v>
      </c>
      <c r="B5" s="144" t="s">
        <v>198</v>
      </c>
      <c r="C5" s="36">
        <v>440</v>
      </c>
      <c r="D5" s="345">
        <v>0</v>
      </c>
      <c r="E5" s="345">
        <v>266</v>
      </c>
      <c r="F5" s="345">
        <v>623</v>
      </c>
      <c r="G5" s="345">
        <v>552</v>
      </c>
      <c r="H5" s="345">
        <v>489</v>
      </c>
      <c r="I5" s="345">
        <v>450</v>
      </c>
      <c r="J5" s="345">
        <v>499</v>
      </c>
      <c r="K5" s="345">
        <v>363</v>
      </c>
      <c r="L5" s="345">
        <v>421</v>
      </c>
      <c r="M5" s="345">
        <v>392</v>
      </c>
      <c r="N5" s="346">
        <v>380</v>
      </c>
      <c r="O5" s="163">
        <f>SUM(C5:N5)</f>
        <v>4875</v>
      </c>
      <c r="P5" s="395">
        <f>O5/250</f>
        <v>19.5</v>
      </c>
    </row>
    <row r="6" spans="1:16" x14ac:dyDescent="0.4">
      <c r="A6" s="640"/>
      <c r="B6" s="62" t="s">
        <v>200</v>
      </c>
      <c r="C6" s="31">
        <v>46</v>
      </c>
      <c r="D6" s="30">
        <v>0</v>
      </c>
      <c r="E6" s="30">
        <v>61</v>
      </c>
      <c r="F6" s="30">
        <v>130</v>
      </c>
      <c r="G6" s="30">
        <v>126</v>
      </c>
      <c r="H6" s="30">
        <v>59</v>
      </c>
      <c r="I6" s="30">
        <v>52</v>
      </c>
      <c r="J6" s="30">
        <v>34</v>
      </c>
      <c r="K6" s="30">
        <v>46</v>
      </c>
      <c r="L6" s="30">
        <v>55</v>
      </c>
      <c r="M6" s="30">
        <v>47</v>
      </c>
      <c r="N6" s="29">
        <v>42</v>
      </c>
      <c r="O6" s="164">
        <f>SUM(C6:N6)</f>
        <v>698</v>
      </c>
      <c r="P6" s="396">
        <f>O6/250</f>
        <v>2.7919999999999998</v>
      </c>
    </row>
    <row r="7" spans="1:16" ht="18.75" thickBot="1" x14ac:dyDescent="0.45">
      <c r="A7" s="641"/>
      <c r="B7" s="106" t="s">
        <v>55</v>
      </c>
      <c r="C7" s="27">
        <f t="shared" ref="C7:O7" si="0">SUM(C5:C6)</f>
        <v>486</v>
      </c>
      <c r="D7" s="26">
        <f t="shared" si="0"/>
        <v>0</v>
      </c>
      <c r="E7" s="26">
        <f t="shared" si="0"/>
        <v>327</v>
      </c>
      <c r="F7" s="26">
        <f t="shared" si="0"/>
        <v>753</v>
      </c>
      <c r="G7" s="26">
        <f t="shared" si="0"/>
        <v>678</v>
      </c>
      <c r="H7" s="26">
        <f t="shared" si="0"/>
        <v>548</v>
      </c>
      <c r="I7" s="26">
        <f t="shared" si="0"/>
        <v>502</v>
      </c>
      <c r="J7" s="26">
        <f t="shared" si="0"/>
        <v>533</v>
      </c>
      <c r="K7" s="26">
        <f t="shared" si="0"/>
        <v>409</v>
      </c>
      <c r="L7" s="26">
        <f t="shared" si="0"/>
        <v>476</v>
      </c>
      <c r="M7" s="26">
        <f t="shared" si="0"/>
        <v>439</v>
      </c>
      <c r="N7" s="26">
        <f t="shared" si="0"/>
        <v>422</v>
      </c>
      <c r="O7" s="206">
        <f t="shared" si="0"/>
        <v>5573</v>
      </c>
      <c r="P7" s="397">
        <f>O7/250</f>
        <v>22.292000000000002</v>
      </c>
    </row>
    <row r="8" spans="1:16" ht="18.75" thickBot="1" x14ac:dyDescent="0.45">
      <c r="A8" s="584" t="s">
        <v>219</v>
      </c>
      <c r="B8" s="596"/>
      <c r="C8" s="23">
        <v>252</v>
      </c>
      <c r="D8" s="398">
        <v>5</v>
      </c>
      <c r="E8" s="398">
        <v>193</v>
      </c>
      <c r="F8" s="398">
        <v>369</v>
      </c>
      <c r="G8" s="398">
        <v>314</v>
      </c>
      <c r="H8" s="398">
        <v>313</v>
      </c>
      <c r="I8" s="398">
        <v>316</v>
      </c>
      <c r="J8" s="398">
        <v>287</v>
      </c>
      <c r="K8" s="398">
        <v>230</v>
      </c>
      <c r="L8" s="398">
        <v>251</v>
      </c>
      <c r="M8" s="398">
        <v>256</v>
      </c>
      <c r="N8" s="399">
        <v>243</v>
      </c>
      <c r="O8" s="166">
        <f>SUM(C8:N8)</f>
        <v>3029</v>
      </c>
      <c r="P8" s="400">
        <f>O8/250</f>
        <v>12.116</v>
      </c>
    </row>
    <row r="9" spans="1:16" x14ac:dyDescent="0.4">
      <c r="A9" s="145"/>
    </row>
  </sheetData>
  <mergeCells count="5">
    <mergeCell ref="A1:E1"/>
    <mergeCell ref="A3:E3"/>
    <mergeCell ref="A4:B4"/>
    <mergeCell ref="A5:A7"/>
    <mergeCell ref="A8:B8"/>
  </mergeCells>
  <phoneticPr fontId="3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view="pageBreakPreview" zoomScale="60" zoomScaleNormal="100" workbookViewId="0">
      <selection sqref="A1:E1"/>
    </sheetView>
  </sheetViews>
  <sheetFormatPr defaultRowHeight="18" x14ac:dyDescent="0.4"/>
  <cols>
    <col min="1" max="1" width="20.5" style="1" bestFit="1" customWidth="1"/>
    <col min="2" max="2" width="8.5" style="1" bestFit="1" customWidth="1"/>
    <col min="3" max="3" width="8.75" style="1" bestFit="1" customWidth="1"/>
    <col min="4" max="4" width="9.5" style="1" bestFit="1" customWidth="1"/>
    <col min="5" max="16384" width="9" style="1"/>
  </cols>
  <sheetData>
    <row r="1" spans="1:4" ht="24" x14ac:dyDescent="0.4">
      <c r="A1" s="558" t="s">
        <v>54</v>
      </c>
      <c r="B1" s="558"/>
      <c r="C1" s="558"/>
      <c r="D1" s="558"/>
    </row>
    <row r="3" spans="1:4" ht="20.25" thickBot="1" x14ac:dyDescent="0.45">
      <c r="A3" s="41" t="s">
        <v>53</v>
      </c>
    </row>
    <row r="4" spans="1:4" ht="18.75" thickBot="1" x14ac:dyDescent="0.45">
      <c r="A4" s="2" t="s">
        <v>52</v>
      </c>
      <c r="B4" s="40" t="s">
        <v>51</v>
      </c>
      <c r="C4" s="39" t="s">
        <v>50</v>
      </c>
      <c r="D4" s="38" t="s">
        <v>49</v>
      </c>
    </row>
    <row r="5" spans="1:4" x14ac:dyDescent="0.4">
      <c r="A5" s="37" t="s">
        <v>48</v>
      </c>
      <c r="B5" s="36">
        <v>233</v>
      </c>
      <c r="C5" s="35">
        <v>1835</v>
      </c>
      <c r="D5" s="72">
        <v>143000</v>
      </c>
    </row>
    <row r="6" spans="1:4" x14ac:dyDescent="0.4">
      <c r="A6" s="32" t="s">
        <v>47</v>
      </c>
      <c r="B6" s="31">
        <v>291</v>
      </c>
      <c r="C6" s="34">
        <v>2311</v>
      </c>
      <c r="D6" s="33">
        <v>183000</v>
      </c>
    </row>
    <row r="7" spans="1:4" ht="36" x14ac:dyDescent="0.4">
      <c r="A7" s="32" t="s">
        <v>46</v>
      </c>
      <c r="B7" s="31">
        <v>84</v>
      </c>
      <c r="C7" s="30">
        <v>460</v>
      </c>
      <c r="D7" s="33">
        <v>5200</v>
      </c>
    </row>
    <row r="8" spans="1:4" x14ac:dyDescent="0.4">
      <c r="A8" s="32" t="s">
        <v>45</v>
      </c>
      <c r="B8" s="31" t="s">
        <v>44</v>
      </c>
      <c r="C8" s="30">
        <v>66</v>
      </c>
      <c r="D8" s="29" t="s">
        <v>34</v>
      </c>
    </row>
    <row r="9" spans="1:4" x14ac:dyDescent="0.4">
      <c r="A9" s="32" t="s">
        <v>43</v>
      </c>
      <c r="B9" s="31">
        <v>50</v>
      </c>
      <c r="C9" s="30">
        <v>666</v>
      </c>
      <c r="D9" s="33">
        <v>55000</v>
      </c>
    </row>
    <row r="10" spans="1:4" x14ac:dyDescent="0.4">
      <c r="A10" s="32" t="s">
        <v>42</v>
      </c>
      <c r="B10" s="31">
        <v>100</v>
      </c>
      <c r="C10" s="30">
        <v>627</v>
      </c>
      <c r="D10" s="33">
        <v>50000</v>
      </c>
    </row>
    <row r="11" spans="1:4" x14ac:dyDescent="0.4">
      <c r="A11" s="32" t="s">
        <v>41</v>
      </c>
      <c r="B11" s="31" t="s">
        <v>40</v>
      </c>
      <c r="C11" s="30">
        <v>112</v>
      </c>
      <c r="D11" s="29" t="s">
        <v>34</v>
      </c>
    </row>
    <row r="12" spans="1:4" x14ac:dyDescent="0.4">
      <c r="A12" s="32" t="s">
        <v>39</v>
      </c>
      <c r="B12" s="31">
        <v>21</v>
      </c>
      <c r="C12" s="30">
        <v>311</v>
      </c>
      <c r="D12" s="33">
        <v>10000</v>
      </c>
    </row>
    <row r="13" spans="1:4" x14ac:dyDescent="0.4">
      <c r="A13" s="32" t="s">
        <v>38</v>
      </c>
      <c r="B13" s="31">
        <v>7</v>
      </c>
      <c r="C13" s="30" t="s">
        <v>37</v>
      </c>
      <c r="D13" s="33">
        <v>2500</v>
      </c>
    </row>
    <row r="14" spans="1:4" x14ac:dyDescent="0.4">
      <c r="A14" s="32" t="s">
        <v>36</v>
      </c>
      <c r="B14" s="31">
        <v>15</v>
      </c>
      <c r="C14" s="30">
        <v>125</v>
      </c>
      <c r="D14" s="29" t="s">
        <v>34</v>
      </c>
    </row>
    <row r="15" spans="1:4" ht="18.75" thickBot="1" x14ac:dyDescent="0.45">
      <c r="A15" s="28" t="s">
        <v>35</v>
      </c>
      <c r="B15" s="27" t="s">
        <v>34</v>
      </c>
      <c r="C15" s="26">
        <v>51</v>
      </c>
      <c r="D15" s="25" t="s">
        <v>34</v>
      </c>
    </row>
    <row r="16" spans="1:4" ht="18.75" thickBot="1" x14ac:dyDescent="0.45">
      <c r="A16" s="24" t="s">
        <v>24</v>
      </c>
      <c r="B16" s="23">
        <v>818</v>
      </c>
      <c r="C16" s="22">
        <v>6564</v>
      </c>
      <c r="D16" s="161">
        <f>SUM(D5:D15)</f>
        <v>448700</v>
      </c>
    </row>
    <row r="17" spans="1:3" x14ac:dyDescent="0.4">
      <c r="A17" s="21" t="s">
        <v>33</v>
      </c>
    </row>
    <row r="18" spans="1:3" ht="20.25" thickBot="1" x14ac:dyDescent="0.45">
      <c r="A18" s="20" t="s">
        <v>32</v>
      </c>
    </row>
    <row r="19" spans="1:3" x14ac:dyDescent="0.4">
      <c r="A19" s="19" t="s">
        <v>31</v>
      </c>
      <c r="B19" s="544">
        <v>384</v>
      </c>
      <c r="C19" s="545">
        <v>1568</v>
      </c>
    </row>
    <row r="20" spans="1:3" x14ac:dyDescent="0.4">
      <c r="A20" s="18" t="s">
        <v>30</v>
      </c>
      <c r="B20" s="546">
        <v>72</v>
      </c>
      <c r="C20" s="547">
        <v>163</v>
      </c>
    </row>
    <row r="21" spans="1:3" x14ac:dyDescent="0.4">
      <c r="A21" s="18" t="s">
        <v>28</v>
      </c>
      <c r="B21" s="546">
        <v>30</v>
      </c>
      <c r="C21" s="547">
        <v>48</v>
      </c>
    </row>
    <row r="22" spans="1:3" x14ac:dyDescent="0.4">
      <c r="A22" s="17" t="s">
        <v>29</v>
      </c>
      <c r="B22" s="546">
        <v>18</v>
      </c>
      <c r="C22" s="547">
        <v>32</v>
      </c>
    </row>
    <row r="23" spans="1:3" x14ac:dyDescent="0.4">
      <c r="A23" s="18" t="s">
        <v>27</v>
      </c>
      <c r="B23" s="546">
        <v>72</v>
      </c>
      <c r="C23" s="547">
        <v>189</v>
      </c>
    </row>
    <row r="24" spans="1:3" x14ac:dyDescent="0.4">
      <c r="A24" s="17" t="s">
        <v>26</v>
      </c>
      <c r="B24" s="546">
        <v>42</v>
      </c>
      <c r="C24" s="547">
        <v>115</v>
      </c>
    </row>
    <row r="25" spans="1:3" ht="18.75" thickBot="1" x14ac:dyDescent="0.45">
      <c r="A25" s="16" t="s">
        <v>25</v>
      </c>
      <c r="B25" s="353">
        <v>55</v>
      </c>
      <c r="C25" s="548">
        <v>140</v>
      </c>
    </row>
    <row r="26" spans="1:3" ht="18.75" thickBot="1" x14ac:dyDescent="0.45">
      <c r="A26" s="15" t="s">
        <v>24</v>
      </c>
      <c r="B26" s="549">
        <f>SUM(B19:B25)</f>
        <v>673</v>
      </c>
      <c r="C26" s="550">
        <f>SUM(C19:C25)</f>
        <v>2255</v>
      </c>
    </row>
    <row r="27" spans="1:3" x14ac:dyDescent="0.4">
      <c r="B27" s="66"/>
      <c r="C27" s="66"/>
    </row>
  </sheetData>
  <mergeCells count="1">
    <mergeCell ref="A1:D1"/>
  </mergeCells>
  <phoneticPr fontId="3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="60" zoomScaleNormal="100" workbookViewId="0">
      <selection sqref="A1:E1"/>
    </sheetView>
  </sheetViews>
  <sheetFormatPr defaultRowHeight="18" x14ac:dyDescent="0.4"/>
  <cols>
    <col min="1" max="1" width="11.625" style="42" bestFit="1" customWidth="1"/>
    <col min="2" max="2" width="9.5" style="42" bestFit="1" customWidth="1"/>
    <col min="3" max="16384" width="9" style="42"/>
  </cols>
  <sheetData>
    <row r="1" spans="1:16" ht="25.5" x14ac:dyDescent="0.4">
      <c r="A1" s="642" t="s">
        <v>359</v>
      </c>
      <c r="B1" s="642"/>
      <c r="C1" s="642"/>
      <c r="D1" s="243"/>
      <c r="E1" s="243"/>
    </row>
    <row r="2" spans="1:16" ht="13.5" customHeight="1" x14ac:dyDescent="0.4">
      <c r="A2" s="146"/>
      <c r="B2" s="146"/>
      <c r="C2" s="167" t="s">
        <v>329</v>
      </c>
      <c r="D2" s="242"/>
      <c r="E2" s="242"/>
    </row>
    <row r="3" spans="1:16" x14ac:dyDescent="0.4">
      <c r="A3" s="207"/>
      <c r="B3" s="207"/>
      <c r="C3" s="167" t="s">
        <v>314</v>
      </c>
    </row>
    <row r="4" spans="1:16" x14ac:dyDescent="0.4">
      <c r="A4" s="207"/>
      <c r="B4" s="207"/>
      <c r="C4" s="207"/>
    </row>
    <row r="5" spans="1:16" ht="18.75" thickBot="1" x14ac:dyDescent="0.45">
      <c r="A5" s="139" t="s">
        <v>251</v>
      </c>
      <c r="B5" s="258"/>
      <c r="C5" s="258"/>
    </row>
    <row r="6" spans="1:16" ht="18.75" thickBot="1" x14ac:dyDescent="0.45">
      <c r="A6" s="68"/>
      <c r="B6" s="182" t="s">
        <v>236</v>
      </c>
      <c r="C6" s="169" t="s">
        <v>235</v>
      </c>
    </row>
    <row r="7" spans="1:16" ht="18.75" x14ac:dyDescent="0.4">
      <c r="A7" s="259" t="s">
        <v>250</v>
      </c>
      <c r="B7" s="383">
        <v>1195</v>
      </c>
      <c r="C7" s="384">
        <v>2.4</v>
      </c>
      <c r="D7" s="147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spans="1:16" ht="18.75" x14ac:dyDescent="0.4">
      <c r="A8" s="260" t="s">
        <v>249</v>
      </c>
      <c r="B8" s="208">
        <v>2137</v>
      </c>
      <c r="C8" s="385">
        <v>4.3</v>
      </c>
      <c r="D8" s="147"/>
    </row>
    <row r="9" spans="1:16" ht="18.75" x14ac:dyDescent="0.4">
      <c r="A9" s="260" t="s">
        <v>248</v>
      </c>
      <c r="B9" s="208">
        <v>3853</v>
      </c>
      <c r="C9" s="385">
        <v>7.7</v>
      </c>
      <c r="D9" s="147"/>
    </row>
    <row r="10" spans="1:16" ht="18.75" x14ac:dyDescent="0.4">
      <c r="A10" s="260" t="s">
        <v>247</v>
      </c>
      <c r="B10" s="208">
        <v>654</v>
      </c>
      <c r="C10" s="385">
        <v>1.3</v>
      </c>
      <c r="D10" s="147"/>
    </row>
    <row r="11" spans="1:16" ht="18.75" x14ac:dyDescent="0.4">
      <c r="A11" s="260" t="s">
        <v>246</v>
      </c>
      <c r="B11" s="208">
        <v>807</v>
      </c>
      <c r="C11" s="385">
        <v>1.6</v>
      </c>
      <c r="D11" s="147"/>
    </row>
    <row r="12" spans="1:16" ht="18.75" x14ac:dyDescent="0.4">
      <c r="A12" s="260" t="s">
        <v>245</v>
      </c>
      <c r="B12" s="208">
        <v>3403</v>
      </c>
      <c r="C12" s="385">
        <v>6.8</v>
      </c>
      <c r="D12" s="147"/>
    </row>
    <row r="13" spans="1:16" ht="18.75" x14ac:dyDescent="0.4">
      <c r="A13" s="260" t="s">
        <v>244</v>
      </c>
      <c r="B13" s="208">
        <v>5959</v>
      </c>
      <c r="C13" s="385">
        <v>11.9</v>
      </c>
      <c r="D13" s="147"/>
    </row>
    <row r="14" spans="1:16" ht="18.75" x14ac:dyDescent="0.4">
      <c r="A14" s="260" t="s">
        <v>243</v>
      </c>
      <c r="B14" s="208">
        <v>6344</v>
      </c>
      <c r="C14" s="385">
        <v>12.7</v>
      </c>
      <c r="D14" s="147"/>
    </row>
    <row r="15" spans="1:16" ht="18.75" x14ac:dyDescent="0.4">
      <c r="A15" s="260" t="s">
        <v>242</v>
      </c>
      <c r="B15" s="208">
        <v>7913</v>
      </c>
      <c r="C15" s="385">
        <v>15.8</v>
      </c>
      <c r="D15" s="147"/>
    </row>
    <row r="16" spans="1:16" ht="18.75" x14ac:dyDescent="0.4">
      <c r="A16" s="260" t="s">
        <v>241</v>
      </c>
      <c r="B16" s="208">
        <v>7638</v>
      </c>
      <c r="C16" s="385">
        <v>15.3</v>
      </c>
      <c r="D16" s="147"/>
    </row>
    <row r="17" spans="1:6" ht="18.75" x14ac:dyDescent="0.4">
      <c r="A17" s="260" t="s">
        <v>240</v>
      </c>
      <c r="B17" s="208">
        <v>5284</v>
      </c>
      <c r="C17" s="385">
        <v>10.5</v>
      </c>
      <c r="D17" s="147"/>
    </row>
    <row r="18" spans="1:6" ht="19.5" thickBot="1" x14ac:dyDescent="0.45">
      <c r="A18" s="261" t="s">
        <v>239</v>
      </c>
      <c r="B18" s="386">
        <v>4870</v>
      </c>
      <c r="C18" s="387">
        <v>9.6999999999999993</v>
      </c>
      <c r="D18" s="147"/>
    </row>
    <row r="19" spans="1:6" ht="19.5" thickBot="1" x14ac:dyDescent="0.45">
      <c r="A19" s="68" t="s">
        <v>55</v>
      </c>
      <c r="B19" s="388">
        <f>SUM(B7:B18)</f>
        <v>50057</v>
      </c>
      <c r="C19" s="389">
        <f>SUM(C7:C18)</f>
        <v>100</v>
      </c>
      <c r="D19" s="147"/>
    </row>
    <row r="20" spans="1:6" x14ac:dyDescent="0.4">
      <c r="A20" s="258"/>
      <c r="B20" s="258"/>
      <c r="C20" s="258"/>
    </row>
    <row r="21" spans="1:6" x14ac:dyDescent="0.4">
      <c r="A21" s="258"/>
      <c r="B21" s="258"/>
      <c r="C21" s="258"/>
    </row>
    <row r="22" spans="1:6" ht="18.75" thickBot="1" x14ac:dyDescent="0.45">
      <c r="A22" s="139" t="s">
        <v>238</v>
      </c>
      <c r="B22" s="258"/>
      <c r="C22" s="258"/>
    </row>
    <row r="23" spans="1:6" ht="18.75" thickBot="1" x14ac:dyDescent="0.45">
      <c r="A23" s="68" t="s">
        <v>237</v>
      </c>
      <c r="B23" s="132" t="s">
        <v>236</v>
      </c>
      <c r="C23" s="209" t="s">
        <v>235</v>
      </c>
    </row>
    <row r="24" spans="1:6" ht="18.75" x14ac:dyDescent="0.4">
      <c r="A24" s="259" t="s">
        <v>139</v>
      </c>
      <c r="B24" s="390">
        <v>12878</v>
      </c>
      <c r="C24" s="384">
        <v>25.7</v>
      </c>
      <c r="D24" s="147"/>
      <c r="F24" s="92"/>
    </row>
    <row r="25" spans="1:6" ht="18.75" x14ac:dyDescent="0.4">
      <c r="A25" s="260" t="s">
        <v>234</v>
      </c>
      <c r="B25" s="391">
        <v>1644</v>
      </c>
      <c r="C25" s="385">
        <v>3.3</v>
      </c>
      <c r="D25" s="147"/>
      <c r="F25" s="92"/>
    </row>
    <row r="26" spans="1:6" ht="18.75" x14ac:dyDescent="0.4">
      <c r="A26" s="260" t="s">
        <v>233</v>
      </c>
      <c r="B26" s="391">
        <v>2194</v>
      </c>
      <c r="C26" s="385">
        <v>4.4000000000000004</v>
      </c>
      <c r="D26" s="147"/>
      <c r="F26" s="92"/>
    </row>
    <row r="27" spans="1:6" ht="18.75" x14ac:dyDescent="0.4">
      <c r="A27" s="260" t="s">
        <v>232</v>
      </c>
      <c r="B27" s="391">
        <v>4187</v>
      </c>
      <c r="C27" s="385">
        <v>8.4</v>
      </c>
      <c r="D27" s="147"/>
      <c r="F27" s="92"/>
    </row>
    <row r="28" spans="1:6" ht="18.75" x14ac:dyDescent="0.4">
      <c r="A28" s="260" t="s">
        <v>231</v>
      </c>
      <c r="B28" s="391">
        <v>1506</v>
      </c>
      <c r="C28" s="385">
        <v>3</v>
      </c>
      <c r="D28" s="147"/>
      <c r="F28" s="92"/>
    </row>
    <row r="29" spans="1:6" ht="18.75" x14ac:dyDescent="0.4">
      <c r="A29" s="260" t="s">
        <v>230</v>
      </c>
      <c r="B29" s="391">
        <v>18876</v>
      </c>
      <c r="C29" s="385">
        <v>37.700000000000003</v>
      </c>
      <c r="D29" s="147"/>
      <c r="F29" s="92"/>
    </row>
    <row r="30" spans="1:6" ht="18.75" x14ac:dyDescent="0.4">
      <c r="A30" s="260" t="s">
        <v>229</v>
      </c>
      <c r="B30" s="391">
        <v>1018</v>
      </c>
      <c r="C30" s="385">
        <v>2</v>
      </c>
      <c r="D30" s="147"/>
      <c r="F30" s="92"/>
    </row>
    <row r="31" spans="1:6" ht="18.75" x14ac:dyDescent="0.4">
      <c r="A31" s="260" t="s">
        <v>228</v>
      </c>
      <c r="B31" s="391">
        <v>1341</v>
      </c>
      <c r="C31" s="385">
        <v>2.7</v>
      </c>
      <c r="D31" s="147"/>
      <c r="F31" s="92"/>
    </row>
    <row r="32" spans="1:6" ht="18.75" x14ac:dyDescent="0.4">
      <c r="A32" s="260" t="s">
        <v>227</v>
      </c>
      <c r="B32" s="392">
        <v>477</v>
      </c>
      <c r="C32" s="385">
        <v>0.9</v>
      </c>
      <c r="D32" s="147"/>
    </row>
    <row r="33" spans="1:6" ht="18.75" x14ac:dyDescent="0.4">
      <c r="A33" s="260" t="s">
        <v>226</v>
      </c>
      <c r="B33" s="391">
        <v>845</v>
      </c>
      <c r="C33" s="385">
        <v>1.7</v>
      </c>
      <c r="D33" s="147"/>
      <c r="F33" s="92"/>
    </row>
    <row r="34" spans="1:6" ht="18.75" x14ac:dyDescent="0.4">
      <c r="A34" s="260" t="s">
        <v>225</v>
      </c>
      <c r="B34" s="391">
        <v>2720</v>
      </c>
      <c r="C34" s="385">
        <v>5.4</v>
      </c>
      <c r="D34" s="147"/>
      <c r="F34" s="92"/>
    </row>
    <row r="35" spans="1:6" ht="18.75" x14ac:dyDescent="0.4">
      <c r="A35" s="260" t="s">
        <v>224</v>
      </c>
      <c r="B35" s="391">
        <v>1881</v>
      </c>
      <c r="C35" s="385">
        <v>3.8</v>
      </c>
      <c r="D35" s="147"/>
      <c r="F35" s="92"/>
    </row>
    <row r="36" spans="1:6" ht="18.75" x14ac:dyDescent="0.4">
      <c r="A36" s="260" t="s">
        <v>223</v>
      </c>
      <c r="B36" s="392">
        <v>86</v>
      </c>
      <c r="C36" s="385">
        <v>0.2</v>
      </c>
      <c r="D36" s="147"/>
    </row>
    <row r="37" spans="1:6" ht="18.75" x14ac:dyDescent="0.4">
      <c r="A37" s="260" t="s">
        <v>222</v>
      </c>
      <c r="B37" s="392">
        <v>135</v>
      </c>
      <c r="C37" s="385">
        <v>0.3</v>
      </c>
      <c r="D37" s="147"/>
    </row>
    <row r="38" spans="1:6" ht="19.5" thickBot="1" x14ac:dyDescent="0.45">
      <c r="A38" s="261" t="s">
        <v>35</v>
      </c>
      <c r="B38" s="393">
        <v>269</v>
      </c>
      <c r="C38" s="394">
        <v>0.5</v>
      </c>
      <c r="D38" s="147"/>
    </row>
    <row r="39" spans="1:6" x14ac:dyDescent="0.4">
      <c r="A39" s="244"/>
      <c r="B39" s="210"/>
      <c r="C39" s="251"/>
    </row>
  </sheetData>
  <mergeCells count="1">
    <mergeCell ref="A1:C1"/>
  </mergeCells>
  <phoneticPr fontId="3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"/>
  <sheetViews>
    <sheetView view="pageBreakPreview" zoomScale="60" zoomScaleNormal="100" workbookViewId="0">
      <selection sqref="A1:E1"/>
    </sheetView>
  </sheetViews>
  <sheetFormatPr defaultRowHeight="18" x14ac:dyDescent="0.4"/>
  <cols>
    <col min="1" max="1" width="4.5" style="42" bestFit="1" customWidth="1"/>
    <col min="2" max="2" width="5.5" style="42" bestFit="1" customWidth="1"/>
    <col min="3" max="15" width="8.625" style="42" customWidth="1"/>
    <col min="16" max="16" width="9.875" style="42" customWidth="1"/>
    <col min="17" max="16384" width="9" style="42"/>
  </cols>
  <sheetData>
    <row r="1" spans="1:30" ht="24" x14ac:dyDescent="0.4">
      <c r="A1" s="582" t="s">
        <v>347</v>
      </c>
      <c r="B1" s="582"/>
      <c r="C1" s="582"/>
      <c r="D1" s="582"/>
      <c r="E1" s="582"/>
    </row>
    <row r="2" spans="1:30" ht="24" x14ac:dyDescent="0.4">
      <c r="A2" s="233"/>
      <c r="B2" s="233"/>
      <c r="C2" s="233"/>
      <c r="D2" s="233"/>
      <c r="E2" s="233"/>
    </row>
    <row r="3" spans="1:30" ht="24.75" thickBot="1" x14ac:dyDescent="0.45">
      <c r="A3" s="647" t="s">
        <v>221</v>
      </c>
      <c r="B3" s="647"/>
      <c r="C3" s="647"/>
      <c r="D3" s="647"/>
      <c r="E3" s="233"/>
    </row>
    <row r="4" spans="1:30" ht="18.75" thickBot="1" x14ac:dyDescent="0.45">
      <c r="A4" s="584"/>
      <c r="B4" s="596"/>
      <c r="C4" s="81" t="s">
        <v>105</v>
      </c>
      <c r="D4" s="82" t="s">
        <v>104</v>
      </c>
      <c r="E4" s="82" t="s">
        <v>103</v>
      </c>
      <c r="F4" s="82" t="s">
        <v>102</v>
      </c>
      <c r="G4" s="82" t="s">
        <v>101</v>
      </c>
      <c r="H4" s="82" t="s">
        <v>100</v>
      </c>
      <c r="I4" s="82" t="s">
        <v>99</v>
      </c>
      <c r="J4" s="82" t="s">
        <v>98</v>
      </c>
      <c r="K4" s="82" t="s">
        <v>97</v>
      </c>
      <c r="L4" s="82" t="s">
        <v>96</v>
      </c>
      <c r="M4" s="82" t="s">
        <v>95</v>
      </c>
      <c r="N4" s="83" t="s">
        <v>94</v>
      </c>
      <c r="O4" s="237" t="s">
        <v>55</v>
      </c>
      <c r="P4" s="238" t="s">
        <v>179</v>
      </c>
    </row>
    <row r="5" spans="1:30" x14ac:dyDescent="0.35">
      <c r="A5" s="597" t="s">
        <v>185</v>
      </c>
      <c r="B5" s="648"/>
      <c r="C5" s="360">
        <v>7661</v>
      </c>
      <c r="D5" s="361">
        <v>254</v>
      </c>
      <c r="E5" s="361">
        <v>4049</v>
      </c>
      <c r="F5" s="361">
        <v>9076</v>
      </c>
      <c r="G5" s="361">
        <v>9111</v>
      </c>
      <c r="H5" s="361">
        <v>8612</v>
      </c>
      <c r="I5" s="361">
        <v>9228</v>
      </c>
      <c r="J5" s="361">
        <v>8210</v>
      </c>
      <c r="K5" s="361">
        <v>8023</v>
      </c>
      <c r="L5" s="361">
        <v>8259</v>
      </c>
      <c r="M5" s="361">
        <v>7727</v>
      </c>
      <c r="N5" s="362">
        <v>8094</v>
      </c>
      <c r="O5" s="363">
        <f t="shared" ref="O5:O8" si="0">SUM(C5:N5)</f>
        <v>88304</v>
      </c>
      <c r="P5" s="364">
        <f t="shared" ref="P5:P11" si="1">O5/250</f>
        <v>353.21600000000001</v>
      </c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</row>
    <row r="6" spans="1:30" x14ac:dyDescent="0.35">
      <c r="A6" s="593" t="s">
        <v>106</v>
      </c>
      <c r="B6" s="62" t="s">
        <v>198</v>
      </c>
      <c r="C6" s="365">
        <v>33204</v>
      </c>
      <c r="D6" s="366">
        <v>1090</v>
      </c>
      <c r="E6" s="366">
        <v>18449</v>
      </c>
      <c r="F6" s="366">
        <v>37182</v>
      </c>
      <c r="G6" s="366">
        <v>36494</v>
      </c>
      <c r="H6" s="366">
        <v>35445</v>
      </c>
      <c r="I6" s="366">
        <v>38023</v>
      </c>
      <c r="J6" s="366">
        <v>33659</v>
      </c>
      <c r="K6" s="366">
        <v>33371</v>
      </c>
      <c r="L6" s="366">
        <v>34268</v>
      </c>
      <c r="M6" s="366">
        <v>32370</v>
      </c>
      <c r="N6" s="367">
        <v>33151</v>
      </c>
      <c r="O6" s="368">
        <f t="shared" si="0"/>
        <v>366706</v>
      </c>
      <c r="P6" s="369">
        <f t="shared" si="1"/>
        <v>1466.8240000000001</v>
      </c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</row>
    <row r="7" spans="1:30" x14ac:dyDescent="0.35">
      <c r="A7" s="593"/>
      <c r="B7" s="62" t="s">
        <v>200</v>
      </c>
      <c r="C7" s="365">
        <v>6222</v>
      </c>
      <c r="D7" s="366">
        <v>0</v>
      </c>
      <c r="E7" s="366">
        <v>2922</v>
      </c>
      <c r="F7" s="366">
        <v>8384</v>
      </c>
      <c r="G7" s="366">
        <v>8960</v>
      </c>
      <c r="H7" s="366">
        <v>7230</v>
      </c>
      <c r="I7" s="366">
        <v>8059</v>
      </c>
      <c r="J7" s="366">
        <v>6371</v>
      </c>
      <c r="K7" s="366">
        <v>6484</v>
      </c>
      <c r="L7" s="366">
        <v>7467</v>
      </c>
      <c r="M7" s="366">
        <v>6770</v>
      </c>
      <c r="N7" s="367">
        <v>6955</v>
      </c>
      <c r="O7" s="368">
        <f t="shared" si="0"/>
        <v>75824</v>
      </c>
      <c r="P7" s="369">
        <f t="shared" si="1"/>
        <v>303.29599999999999</v>
      </c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</row>
    <row r="8" spans="1:30" x14ac:dyDescent="0.4">
      <c r="A8" s="593"/>
      <c r="B8" s="62" t="s">
        <v>55</v>
      </c>
      <c r="C8" s="370">
        <f>SUM(C6:C7)</f>
        <v>39426</v>
      </c>
      <c r="D8" s="371">
        <f t="shared" ref="D8:N8" si="2">SUM(D6:D7)</f>
        <v>1090</v>
      </c>
      <c r="E8" s="371">
        <f t="shared" si="2"/>
        <v>21371</v>
      </c>
      <c r="F8" s="371">
        <f t="shared" si="2"/>
        <v>45566</v>
      </c>
      <c r="G8" s="371">
        <f t="shared" si="2"/>
        <v>45454</v>
      </c>
      <c r="H8" s="371">
        <f t="shared" si="2"/>
        <v>42675</v>
      </c>
      <c r="I8" s="371">
        <f t="shared" si="2"/>
        <v>46082</v>
      </c>
      <c r="J8" s="371">
        <f t="shared" si="2"/>
        <v>40030</v>
      </c>
      <c r="K8" s="371">
        <f t="shared" si="2"/>
        <v>39855</v>
      </c>
      <c r="L8" s="371">
        <f t="shared" si="2"/>
        <v>41735</v>
      </c>
      <c r="M8" s="371">
        <f t="shared" si="2"/>
        <v>39140</v>
      </c>
      <c r="N8" s="371">
        <f t="shared" si="2"/>
        <v>40106</v>
      </c>
      <c r="O8" s="372">
        <f t="shared" si="0"/>
        <v>442530</v>
      </c>
      <c r="P8" s="369">
        <f t="shared" si="1"/>
        <v>1770.12</v>
      </c>
    </row>
    <row r="9" spans="1:30" ht="29.25" customHeight="1" x14ac:dyDescent="0.4">
      <c r="A9" s="649" t="s">
        <v>254</v>
      </c>
      <c r="B9" s="650"/>
      <c r="C9" s="373">
        <v>5844</v>
      </c>
      <c r="D9" s="374">
        <v>571</v>
      </c>
      <c r="E9" s="374">
        <v>3568</v>
      </c>
      <c r="F9" s="374">
        <v>7451</v>
      </c>
      <c r="G9" s="374">
        <v>6920</v>
      </c>
      <c r="H9" s="374">
        <v>7162</v>
      </c>
      <c r="I9" s="374">
        <v>7840</v>
      </c>
      <c r="J9" s="374">
        <v>7630</v>
      </c>
      <c r="K9" s="374">
        <v>6885</v>
      </c>
      <c r="L9" s="374">
        <v>6981</v>
      </c>
      <c r="M9" s="374">
        <v>6670</v>
      </c>
      <c r="N9" s="373">
        <v>6927</v>
      </c>
      <c r="O9" s="368">
        <f>SUM(C9:N9)</f>
        <v>74449</v>
      </c>
      <c r="P9" s="369">
        <f t="shared" si="1"/>
        <v>297.79599999999999</v>
      </c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</row>
    <row r="10" spans="1:30" ht="28.5" customHeight="1" thickBot="1" x14ac:dyDescent="0.45">
      <c r="A10" s="643" t="s">
        <v>253</v>
      </c>
      <c r="B10" s="644"/>
      <c r="C10" s="375">
        <v>1510</v>
      </c>
      <c r="D10" s="376">
        <v>849</v>
      </c>
      <c r="E10" s="376">
        <v>1292</v>
      </c>
      <c r="F10" s="376">
        <v>3479</v>
      </c>
      <c r="G10" s="376">
        <v>2992</v>
      </c>
      <c r="H10" s="376">
        <v>3724</v>
      </c>
      <c r="I10" s="376">
        <v>3906</v>
      </c>
      <c r="J10" s="376">
        <v>2917</v>
      </c>
      <c r="K10" s="376">
        <v>2439</v>
      </c>
      <c r="L10" s="376">
        <v>2771</v>
      </c>
      <c r="M10" s="376">
        <v>2061</v>
      </c>
      <c r="N10" s="377">
        <v>2789</v>
      </c>
      <c r="O10" s="369">
        <f>SUM(C10:N10)</f>
        <v>30729</v>
      </c>
      <c r="P10" s="378">
        <f t="shared" si="1"/>
        <v>122.916</v>
      </c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D10" s="92"/>
    </row>
    <row r="11" spans="1:30" ht="27" customHeight="1" thickBot="1" x14ac:dyDescent="0.45">
      <c r="A11" s="645" t="s">
        <v>252</v>
      </c>
      <c r="B11" s="646"/>
      <c r="C11" s="379">
        <f>SUM(C9:C10)</f>
        <v>7354</v>
      </c>
      <c r="D11" s="380">
        <f t="shared" ref="D11:N11" si="3">SUM(D9:D10)</f>
        <v>1420</v>
      </c>
      <c r="E11" s="380">
        <f t="shared" si="3"/>
        <v>4860</v>
      </c>
      <c r="F11" s="380">
        <f t="shared" si="3"/>
        <v>10930</v>
      </c>
      <c r="G11" s="380">
        <f t="shared" si="3"/>
        <v>9912</v>
      </c>
      <c r="H11" s="380">
        <f t="shared" si="3"/>
        <v>10886</v>
      </c>
      <c r="I11" s="380">
        <f t="shared" si="3"/>
        <v>11746</v>
      </c>
      <c r="J11" s="380">
        <f t="shared" si="3"/>
        <v>10547</v>
      </c>
      <c r="K11" s="380">
        <f t="shared" si="3"/>
        <v>9324</v>
      </c>
      <c r="L11" s="380">
        <f t="shared" si="3"/>
        <v>9752</v>
      </c>
      <c r="M11" s="380">
        <f t="shared" si="3"/>
        <v>8731</v>
      </c>
      <c r="N11" s="380">
        <f t="shared" si="3"/>
        <v>9716</v>
      </c>
      <c r="O11" s="381">
        <f>SUM(O9:O10)</f>
        <v>105178</v>
      </c>
      <c r="P11" s="382">
        <f t="shared" si="1"/>
        <v>420.71199999999999</v>
      </c>
    </row>
    <row r="13" spans="1:30" x14ac:dyDescent="0.4"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</row>
  </sheetData>
  <mergeCells count="8">
    <mergeCell ref="A10:B10"/>
    <mergeCell ref="A11:B11"/>
    <mergeCell ref="A1:E1"/>
    <mergeCell ref="A3:D3"/>
    <mergeCell ref="A4:B4"/>
    <mergeCell ref="A5:B5"/>
    <mergeCell ref="A6:A8"/>
    <mergeCell ref="A9:B9"/>
  </mergeCells>
  <phoneticPr fontId="3"/>
  <pageMargins left="0.7" right="0.7" top="0.75" bottom="0.75" header="0.3" footer="0.3"/>
  <pageSetup paperSize="9" scale="91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view="pageBreakPreview" zoomScale="60" zoomScaleNormal="100" workbookViewId="0">
      <selection sqref="A1:E1"/>
    </sheetView>
  </sheetViews>
  <sheetFormatPr defaultRowHeight="18" x14ac:dyDescent="0.4"/>
  <cols>
    <col min="1" max="1" width="5.5" style="42" bestFit="1" customWidth="1"/>
    <col min="2" max="13" width="6" style="42" bestFit="1" customWidth="1"/>
    <col min="14" max="14" width="7" style="42" bestFit="1" customWidth="1"/>
    <col min="15" max="15" width="9" style="42" bestFit="1" customWidth="1"/>
    <col min="16" max="16384" width="9" style="42"/>
  </cols>
  <sheetData>
    <row r="1" spans="1:16" ht="24" x14ac:dyDescent="0.4">
      <c r="A1" s="583" t="s">
        <v>345</v>
      </c>
      <c r="B1" s="583"/>
      <c r="C1" s="583"/>
    </row>
    <row r="2" spans="1:16" ht="24" x14ac:dyDescent="0.4">
      <c r="A2" s="70"/>
      <c r="B2" s="70"/>
      <c r="C2" s="70"/>
    </row>
    <row r="3" spans="1:16" ht="18.75" thickBot="1" x14ac:dyDescent="0.45">
      <c r="A3" s="651" t="s">
        <v>286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</row>
    <row r="4" spans="1:16" ht="18.75" customHeight="1" thickBot="1" x14ac:dyDescent="0.45">
      <c r="A4" s="80"/>
      <c r="B4" s="81" t="s">
        <v>105</v>
      </c>
      <c r="C4" s="82" t="s">
        <v>104</v>
      </c>
      <c r="D4" s="82" t="s">
        <v>103</v>
      </c>
      <c r="E4" s="82" t="s">
        <v>102</v>
      </c>
      <c r="F4" s="82" t="s">
        <v>101</v>
      </c>
      <c r="G4" s="82" t="s">
        <v>100</v>
      </c>
      <c r="H4" s="82" t="s">
        <v>99</v>
      </c>
      <c r="I4" s="82" t="s">
        <v>98</v>
      </c>
      <c r="J4" s="82" t="s">
        <v>97</v>
      </c>
      <c r="K4" s="82" t="s">
        <v>96</v>
      </c>
      <c r="L4" s="82" t="s">
        <v>95</v>
      </c>
      <c r="M4" s="83" t="s">
        <v>94</v>
      </c>
      <c r="N4" s="69" t="s">
        <v>55</v>
      </c>
      <c r="O4" s="69" t="s">
        <v>179</v>
      </c>
    </row>
    <row r="5" spans="1:16" ht="18.75" thickBot="1" x14ac:dyDescent="0.45">
      <c r="A5" s="149" t="s">
        <v>106</v>
      </c>
      <c r="B5" s="358">
        <v>4686</v>
      </c>
      <c r="C5" s="22">
        <v>2857</v>
      </c>
      <c r="D5" s="22">
        <v>5026</v>
      </c>
      <c r="E5" s="22">
        <v>5342</v>
      </c>
      <c r="F5" s="22">
        <v>5663</v>
      </c>
      <c r="G5" s="22">
        <v>6030</v>
      </c>
      <c r="H5" s="22">
        <v>5336</v>
      </c>
      <c r="I5" s="22">
        <v>5442</v>
      </c>
      <c r="J5" s="22">
        <v>4265</v>
      </c>
      <c r="K5" s="22">
        <v>5249</v>
      </c>
      <c r="L5" s="22">
        <v>4849</v>
      </c>
      <c r="M5" s="161">
        <v>5763</v>
      </c>
      <c r="N5" s="166">
        <v>60508</v>
      </c>
      <c r="O5" s="359">
        <v>242</v>
      </c>
      <c r="P5" s="63"/>
    </row>
    <row r="6" spans="1:16" x14ac:dyDescent="0.4">
      <c r="A6" s="652"/>
      <c r="B6" s="652"/>
      <c r="C6" s="652"/>
      <c r="D6" s="652"/>
      <c r="E6" s="652"/>
      <c r="F6" s="652"/>
      <c r="G6" s="652"/>
    </row>
    <row r="7" spans="1:16" x14ac:dyDescent="0.4">
      <c r="A7" s="102"/>
    </row>
    <row r="8" spans="1:16" x14ac:dyDescent="0.4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</row>
  </sheetData>
  <mergeCells count="3">
    <mergeCell ref="A1:C1"/>
    <mergeCell ref="A3:O3"/>
    <mergeCell ref="A6:G6"/>
  </mergeCells>
  <phoneticPr fontId="3"/>
  <pageMargins left="0.7" right="0.7" top="0.75" bottom="0.75" header="0.3" footer="0.3"/>
  <pageSetup paperSize="9" scale="86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view="pageBreakPreview" zoomScale="60" zoomScaleNormal="100" workbookViewId="0">
      <selection sqref="A1:E1"/>
    </sheetView>
  </sheetViews>
  <sheetFormatPr defaultColWidth="22.75" defaultRowHeight="18" x14ac:dyDescent="0.4"/>
  <cols>
    <col min="1" max="1" width="13.875" style="42" bestFit="1" customWidth="1"/>
    <col min="2" max="13" width="7.5" style="42" bestFit="1" customWidth="1"/>
    <col min="14" max="14" width="8.5" style="42" bestFit="1" customWidth="1"/>
    <col min="15" max="15" width="9" style="42" customWidth="1"/>
    <col min="16" max="16384" width="22.75" style="42"/>
  </cols>
  <sheetData>
    <row r="1" spans="1:15" ht="24" x14ac:dyDescent="0.4">
      <c r="A1" s="230" t="s">
        <v>339</v>
      </c>
    </row>
    <row r="2" spans="1:15" ht="24" x14ac:dyDescent="0.4">
      <c r="A2" s="230"/>
    </row>
    <row r="3" spans="1:15" ht="18.75" thickBot="1" x14ac:dyDescent="0.45">
      <c r="A3" s="599" t="s">
        <v>334</v>
      </c>
      <c r="B3" s="599"/>
      <c r="C3" s="599"/>
      <c r="D3" s="599"/>
      <c r="E3" s="599"/>
      <c r="F3" s="599"/>
      <c r="G3" s="599"/>
      <c r="H3" s="599"/>
      <c r="I3" s="653"/>
      <c r="J3" s="653"/>
      <c r="K3" s="653"/>
      <c r="L3" s="653"/>
      <c r="M3" s="653"/>
      <c r="N3" s="653"/>
      <c r="O3" s="653"/>
    </row>
    <row r="4" spans="1:15" ht="21" customHeight="1" thickBot="1" x14ac:dyDescent="0.45">
      <c r="A4" s="68"/>
      <c r="B4" s="153" t="s">
        <v>105</v>
      </c>
      <c r="C4" s="189" t="s">
        <v>104</v>
      </c>
      <c r="D4" s="189" t="s">
        <v>103</v>
      </c>
      <c r="E4" s="189" t="s">
        <v>102</v>
      </c>
      <c r="F4" s="189" t="s">
        <v>101</v>
      </c>
      <c r="G4" s="189" t="s">
        <v>100</v>
      </c>
      <c r="H4" s="189" t="s">
        <v>99</v>
      </c>
      <c r="I4" s="189" t="s">
        <v>98</v>
      </c>
      <c r="J4" s="189" t="s">
        <v>97</v>
      </c>
      <c r="K4" s="189" t="s">
        <v>96</v>
      </c>
      <c r="L4" s="189" t="s">
        <v>95</v>
      </c>
      <c r="M4" s="141" t="s">
        <v>94</v>
      </c>
      <c r="N4" s="254" t="s">
        <v>55</v>
      </c>
      <c r="O4" s="212" t="s">
        <v>179</v>
      </c>
    </row>
    <row r="5" spans="1:15" x14ac:dyDescent="0.4">
      <c r="A5" s="190" t="s">
        <v>258</v>
      </c>
      <c r="B5" s="36">
        <v>32</v>
      </c>
      <c r="C5" s="345">
        <v>39</v>
      </c>
      <c r="D5" s="345">
        <v>37</v>
      </c>
      <c r="E5" s="345">
        <v>51</v>
      </c>
      <c r="F5" s="345">
        <v>18</v>
      </c>
      <c r="G5" s="345">
        <v>83</v>
      </c>
      <c r="H5" s="345">
        <v>58</v>
      </c>
      <c r="I5" s="345">
        <v>63</v>
      </c>
      <c r="J5" s="345">
        <v>59</v>
      </c>
      <c r="K5" s="345">
        <v>96</v>
      </c>
      <c r="L5" s="345">
        <v>54</v>
      </c>
      <c r="M5" s="346">
        <v>58</v>
      </c>
      <c r="N5" s="163">
        <v>648</v>
      </c>
      <c r="O5" s="347">
        <v>2</v>
      </c>
    </row>
    <row r="6" spans="1:15" x14ac:dyDescent="0.4">
      <c r="A6" s="213" t="s">
        <v>257</v>
      </c>
      <c r="B6" s="31">
        <v>223</v>
      </c>
      <c r="C6" s="30">
        <v>443</v>
      </c>
      <c r="D6" s="30">
        <v>445</v>
      </c>
      <c r="E6" s="30">
        <v>217</v>
      </c>
      <c r="F6" s="30">
        <v>416</v>
      </c>
      <c r="G6" s="30">
        <v>379</v>
      </c>
      <c r="H6" s="30">
        <v>458</v>
      </c>
      <c r="I6" s="30">
        <v>595</v>
      </c>
      <c r="J6" s="30">
        <v>638</v>
      </c>
      <c r="K6" s="30">
        <v>540</v>
      </c>
      <c r="L6" s="30">
        <v>605</v>
      </c>
      <c r="M6" s="29">
        <v>377</v>
      </c>
      <c r="N6" s="164">
        <v>5336</v>
      </c>
      <c r="O6" s="348">
        <v>15</v>
      </c>
    </row>
    <row r="7" spans="1:15" x14ac:dyDescent="0.4">
      <c r="A7" s="213" t="s">
        <v>256</v>
      </c>
      <c r="B7" s="349">
        <v>13692</v>
      </c>
      <c r="C7" s="350">
        <v>2816</v>
      </c>
      <c r="D7" s="350">
        <v>10331</v>
      </c>
      <c r="E7" s="350">
        <v>21555</v>
      </c>
      <c r="F7" s="350">
        <v>18146</v>
      </c>
      <c r="G7" s="350">
        <v>21553</v>
      </c>
      <c r="H7" s="350">
        <v>20642</v>
      </c>
      <c r="I7" s="350">
        <v>20118</v>
      </c>
      <c r="J7" s="350">
        <v>21076</v>
      </c>
      <c r="K7" s="350">
        <v>18547</v>
      </c>
      <c r="L7" s="350">
        <v>19811</v>
      </c>
      <c r="M7" s="351">
        <v>22790</v>
      </c>
      <c r="N7" s="165">
        <v>211077</v>
      </c>
      <c r="O7" s="352" t="s">
        <v>331</v>
      </c>
    </row>
    <row r="8" spans="1:15" ht="18.75" thickBot="1" x14ac:dyDescent="0.45">
      <c r="A8" s="59" t="s">
        <v>255</v>
      </c>
      <c r="B8" s="353">
        <v>974</v>
      </c>
      <c r="C8" s="354">
        <v>1145</v>
      </c>
      <c r="D8" s="354">
        <v>1619</v>
      </c>
      <c r="E8" s="354">
        <v>3885</v>
      </c>
      <c r="F8" s="354">
        <v>1579</v>
      </c>
      <c r="G8" s="354">
        <v>2709</v>
      </c>
      <c r="H8" s="354">
        <v>2815</v>
      </c>
      <c r="I8" s="354">
        <v>3839</v>
      </c>
      <c r="J8" s="354">
        <v>4755</v>
      </c>
      <c r="K8" s="354">
        <v>3546</v>
      </c>
      <c r="L8" s="354">
        <v>4168</v>
      </c>
      <c r="M8" s="355">
        <v>4746</v>
      </c>
      <c r="N8" s="356">
        <v>35780</v>
      </c>
      <c r="O8" s="357" t="s">
        <v>331</v>
      </c>
    </row>
    <row r="9" spans="1:15" x14ac:dyDescent="0.4">
      <c r="A9" s="113"/>
    </row>
    <row r="10" spans="1:15" x14ac:dyDescent="0.4"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</row>
    <row r="11" spans="1:15" x14ac:dyDescent="0.4"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</row>
    <row r="12" spans="1:15" x14ac:dyDescent="0.4"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</row>
    <row r="13" spans="1:15" x14ac:dyDescent="0.4"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</row>
  </sheetData>
  <mergeCells count="1">
    <mergeCell ref="A3:O3"/>
  </mergeCells>
  <phoneticPr fontId="3"/>
  <pageMargins left="0.7" right="0.7" top="0.75" bottom="0.75" header="0.3" footer="0.3"/>
  <pageSetup paperSize="9" scale="66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view="pageBreakPreview" zoomScale="60" zoomScaleNormal="100" workbookViewId="0">
      <selection sqref="A1:E1"/>
    </sheetView>
  </sheetViews>
  <sheetFormatPr defaultRowHeight="18" x14ac:dyDescent="0.4"/>
  <cols>
    <col min="1" max="1" width="13.875" style="42" bestFit="1" customWidth="1"/>
    <col min="2" max="2" width="5.25" style="42" bestFit="1" customWidth="1"/>
    <col min="3" max="3" width="6.25" style="42" customWidth="1"/>
    <col min="4" max="4" width="3.5" style="42" bestFit="1" customWidth="1"/>
    <col min="5" max="16384" width="9" style="42"/>
  </cols>
  <sheetData>
    <row r="1" spans="1:5" ht="24" x14ac:dyDescent="0.4">
      <c r="A1" s="551" t="s">
        <v>336</v>
      </c>
      <c r="B1" s="551"/>
      <c r="C1" s="551"/>
      <c r="D1" s="551"/>
      <c r="E1" s="551"/>
    </row>
    <row r="2" spans="1:5" ht="18.75" thickBot="1" x14ac:dyDescent="0.45">
      <c r="A2" s="113"/>
    </row>
    <row r="3" spans="1:5" ht="18.75" thickBot="1" x14ac:dyDescent="0.45">
      <c r="A3" s="151" t="s">
        <v>264</v>
      </c>
      <c r="B3" s="135" t="s">
        <v>213</v>
      </c>
    </row>
    <row r="4" spans="1:5" x14ac:dyDescent="0.4">
      <c r="A4" s="178" t="s">
        <v>263</v>
      </c>
      <c r="B4" s="342">
        <v>90</v>
      </c>
      <c r="C4" s="160"/>
      <c r="D4" s="160"/>
    </row>
    <row r="5" spans="1:5" x14ac:dyDescent="0.4">
      <c r="A5" s="152" t="s">
        <v>262</v>
      </c>
      <c r="B5" s="29">
        <v>252</v>
      </c>
      <c r="C5" s="160"/>
      <c r="D5" s="160"/>
    </row>
    <row r="6" spans="1:5" ht="18.75" thickBot="1" x14ac:dyDescent="0.45">
      <c r="A6" s="180" t="s">
        <v>261</v>
      </c>
      <c r="B6" s="343">
        <v>156</v>
      </c>
      <c r="C6" s="160"/>
      <c r="D6" s="160"/>
    </row>
    <row r="7" spans="1:5" ht="18.75" thickBot="1" x14ac:dyDescent="0.45">
      <c r="A7" s="153" t="s">
        <v>260</v>
      </c>
      <c r="B7" s="344">
        <f>SUM(B4:B6)</f>
        <v>498</v>
      </c>
      <c r="C7" s="160"/>
      <c r="D7" s="160"/>
    </row>
    <row r="8" spans="1:5" x14ac:dyDescent="0.4">
      <c r="A8" s="154"/>
      <c r="B8" s="155"/>
      <c r="C8" s="160"/>
      <c r="D8" s="160"/>
    </row>
    <row r="9" spans="1:5" x14ac:dyDescent="0.4">
      <c r="A9" s="654" t="s">
        <v>259</v>
      </c>
      <c r="B9" s="654"/>
      <c r="C9" s="654"/>
      <c r="D9" s="160">
        <v>34</v>
      </c>
    </row>
  </sheetData>
  <mergeCells count="2">
    <mergeCell ref="A1:E1"/>
    <mergeCell ref="A9:C9"/>
  </mergeCells>
  <phoneticPr fontId="3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view="pageBreakPreview" zoomScale="60" zoomScaleNormal="100" workbookViewId="0">
      <selection sqref="A1:E1"/>
    </sheetView>
  </sheetViews>
  <sheetFormatPr defaultRowHeight="18" x14ac:dyDescent="0.4"/>
  <cols>
    <col min="1" max="14" width="9" style="42"/>
    <col min="15" max="15" width="9.5" style="42" bestFit="1" customWidth="1"/>
    <col min="16" max="16384" width="9" style="42"/>
  </cols>
  <sheetData>
    <row r="1" spans="1:15" ht="24" x14ac:dyDescent="0.4">
      <c r="A1" s="65" t="s">
        <v>337</v>
      </c>
      <c r="B1" s="65"/>
      <c r="C1" s="65"/>
    </row>
    <row r="2" spans="1:15" ht="24" x14ac:dyDescent="0.4">
      <c r="A2" s="233"/>
    </row>
    <row r="3" spans="1:15" ht="18.75" thickBot="1" x14ac:dyDescent="0.45">
      <c r="A3" s="320" t="s">
        <v>361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ht="18.75" thickBot="1" x14ac:dyDescent="0.45">
      <c r="A4" s="214"/>
      <c r="B4" s="215" t="s">
        <v>105</v>
      </c>
      <c r="C4" s="216" t="s">
        <v>104</v>
      </c>
      <c r="D4" s="216" t="s">
        <v>103</v>
      </c>
      <c r="E4" s="216" t="s">
        <v>102</v>
      </c>
      <c r="F4" s="216" t="s">
        <v>101</v>
      </c>
      <c r="G4" s="216" t="s">
        <v>100</v>
      </c>
      <c r="H4" s="216" t="s">
        <v>99</v>
      </c>
      <c r="I4" s="216" t="s">
        <v>98</v>
      </c>
      <c r="J4" s="216" t="s">
        <v>97</v>
      </c>
      <c r="K4" s="216" t="s">
        <v>96</v>
      </c>
      <c r="L4" s="216" t="s">
        <v>95</v>
      </c>
      <c r="M4" s="217" t="s">
        <v>94</v>
      </c>
      <c r="N4" s="214" t="s">
        <v>55</v>
      </c>
      <c r="O4" s="218" t="s">
        <v>179</v>
      </c>
    </row>
    <row r="5" spans="1:15" x14ac:dyDescent="0.4">
      <c r="A5" s="219" t="s">
        <v>267</v>
      </c>
      <c r="B5" s="321">
        <v>2366</v>
      </c>
      <c r="C5" s="322">
        <v>0</v>
      </c>
      <c r="D5" s="322">
        <v>1469</v>
      </c>
      <c r="E5" s="322">
        <v>3828</v>
      </c>
      <c r="F5" s="322">
        <v>3102</v>
      </c>
      <c r="G5" s="322">
        <v>3148</v>
      </c>
      <c r="H5" s="322">
        <v>3000</v>
      </c>
      <c r="I5" s="322">
        <v>2937</v>
      </c>
      <c r="J5" s="322">
        <v>2581</v>
      </c>
      <c r="K5" s="322">
        <v>2729</v>
      </c>
      <c r="L5" s="322">
        <v>2514</v>
      </c>
      <c r="M5" s="323">
        <v>2726</v>
      </c>
      <c r="N5" s="324">
        <v>30400</v>
      </c>
      <c r="O5" s="325">
        <v>122</v>
      </c>
    </row>
    <row r="6" spans="1:15" x14ac:dyDescent="0.4">
      <c r="A6" s="220" t="s">
        <v>266</v>
      </c>
      <c r="B6" s="326">
        <v>1289</v>
      </c>
      <c r="C6" s="327">
        <v>1066</v>
      </c>
      <c r="D6" s="327">
        <v>1482</v>
      </c>
      <c r="E6" s="327">
        <v>1227</v>
      </c>
      <c r="F6" s="327">
        <v>1300</v>
      </c>
      <c r="G6" s="327">
        <v>1245</v>
      </c>
      <c r="H6" s="327">
        <v>1357</v>
      </c>
      <c r="I6" s="327">
        <v>1044</v>
      </c>
      <c r="J6" s="327">
        <v>1104</v>
      </c>
      <c r="K6" s="327">
        <v>1019</v>
      </c>
      <c r="L6" s="327">
        <v>984</v>
      </c>
      <c r="M6" s="328">
        <v>1086</v>
      </c>
      <c r="N6" s="324">
        <v>14203</v>
      </c>
      <c r="O6" s="329">
        <v>47</v>
      </c>
    </row>
    <row r="7" spans="1:15" x14ac:dyDescent="0.4">
      <c r="A7" s="220" t="s">
        <v>287</v>
      </c>
      <c r="B7" s="330">
        <v>30</v>
      </c>
      <c r="C7" s="331">
        <v>44</v>
      </c>
      <c r="D7" s="331">
        <v>30</v>
      </c>
      <c r="E7" s="331">
        <v>74</v>
      </c>
      <c r="F7" s="331">
        <v>41</v>
      </c>
      <c r="G7" s="331">
        <v>57</v>
      </c>
      <c r="H7" s="331">
        <v>34</v>
      </c>
      <c r="I7" s="331">
        <v>30</v>
      </c>
      <c r="J7" s="331">
        <v>17</v>
      </c>
      <c r="K7" s="331">
        <v>29</v>
      </c>
      <c r="L7" s="331">
        <v>36</v>
      </c>
      <c r="M7" s="332">
        <v>29</v>
      </c>
      <c r="N7" s="324">
        <v>451</v>
      </c>
      <c r="O7" s="329">
        <v>1</v>
      </c>
    </row>
    <row r="8" spans="1:15" ht="18.75" thickBot="1" x14ac:dyDescent="0.45">
      <c r="A8" s="221" t="s">
        <v>265</v>
      </c>
      <c r="B8" s="333">
        <v>84</v>
      </c>
      <c r="C8" s="334">
        <v>102</v>
      </c>
      <c r="D8" s="334">
        <v>108</v>
      </c>
      <c r="E8" s="334">
        <v>132</v>
      </c>
      <c r="F8" s="334">
        <v>107</v>
      </c>
      <c r="G8" s="334">
        <v>192</v>
      </c>
      <c r="H8" s="334">
        <v>146</v>
      </c>
      <c r="I8" s="334">
        <v>130</v>
      </c>
      <c r="J8" s="334">
        <v>121</v>
      </c>
      <c r="K8" s="334">
        <v>171</v>
      </c>
      <c r="L8" s="334">
        <v>111</v>
      </c>
      <c r="M8" s="335">
        <v>157</v>
      </c>
      <c r="N8" s="324">
        <v>1561</v>
      </c>
      <c r="O8" s="336">
        <v>6</v>
      </c>
    </row>
    <row r="9" spans="1:15" ht="18.75" thickBot="1" x14ac:dyDescent="0.45">
      <c r="A9" s="214" t="s">
        <v>55</v>
      </c>
      <c r="B9" s="337">
        <v>3769</v>
      </c>
      <c r="C9" s="338">
        <v>1212</v>
      </c>
      <c r="D9" s="338">
        <v>3089</v>
      </c>
      <c r="E9" s="338">
        <v>5261</v>
      </c>
      <c r="F9" s="338">
        <v>4550</v>
      </c>
      <c r="G9" s="338">
        <v>4642</v>
      </c>
      <c r="H9" s="338">
        <v>4537</v>
      </c>
      <c r="I9" s="338">
        <v>4141</v>
      </c>
      <c r="J9" s="338">
        <v>3823</v>
      </c>
      <c r="K9" s="338">
        <v>3948</v>
      </c>
      <c r="L9" s="338">
        <v>3645</v>
      </c>
      <c r="M9" s="339">
        <v>3998</v>
      </c>
      <c r="N9" s="340">
        <v>46615</v>
      </c>
      <c r="O9" s="341" t="s">
        <v>331</v>
      </c>
    </row>
    <row r="10" spans="1:15" x14ac:dyDescent="0.4">
      <c r="A10" s="102"/>
    </row>
    <row r="11" spans="1:15" x14ac:dyDescent="0.4"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</row>
    <row r="12" spans="1:15" x14ac:dyDescent="0.4"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</row>
    <row r="13" spans="1:15" x14ac:dyDescent="0.4"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</row>
    <row r="14" spans="1:15" x14ac:dyDescent="0.4"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</row>
    <row r="15" spans="1:15" x14ac:dyDescent="0.4"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</sheetData>
  <phoneticPr fontId="3"/>
  <pageMargins left="0.7" right="0.7" top="0.75" bottom="0.75" header="0.3" footer="0.3"/>
  <pageSetup paperSize="9" scale="59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zoomScale="60" zoomScaleNormal="100" workbookViewId="0">
      <selection sqref="A1:E1"/>
    </sheetView>
  </sheetViews>
  <sheetFormatPr defaultRowHeight="18" x14ac:dyDescent="0.4"/>
  <cols>
    <col min="1" max="1" width="6.5" style="244" customWidth="1"/>
    <col min="2" max="2" width="6.125" style="244" bestFit="1" customWidth="1"/>
    <col min="3" max="14" width="7.5" style="244" bestFit="1" customWidth="1"/>
    <col min="15" max="15" width="8.5" style="244" bestFit="1" customWidth="1"/>
    <col min="16" max="16" width="8.375" style="244" customWidth="1"/>
    <col min="17" max="16384" width="9" style="244"/>
  </cols>
  <sheetData>
    <row r="1" spans="1:16" ht="24" x14ac:dyDescent="0.4">
      <c r="A1" s="656" t="s">
        <v>338</v>
      </c>
      <c r="B1" s="656"/>
      <c r="C1" s="656"/>
    </row>
    <row r="2" spans="1:16" ht="24" x14ac:dyDescent="0.4">
      <c r="A2" s="245"/>
      <c r="B2" s="245"/>
      <c r="C2" s="245"/>
    </row>
    <row r="3" spans="1:16" ht="18.75" thickBot="1" x14ac:dyDescent="0.45">
      <c r="A3" s="599" t="s">
        <v>363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</row>
    <row r="4" spans="1:16" ht="18.75" thickBot="1" x14ac:dyDescent="0.45">
      <c r="A4" s="559"/>
      <c r="B4" s="560"/>
      <c r="C4" s="153" t="s">
        <v>105</v>
      </c>
      <c r="D4" s="189" t="s">
        <v>104</v>
      </c>
      <c r="E4" s="189" t="s">
        <v>103</v>
      </c>
      <c r="F4" s="189" t="s">
        <v>102</v>
      </c>
      <c r="G4" s="189" t="s">
        <v>101</v>
      </c>
      <c r="H4" s="189" t="s">
        <v>100</v>
      </c>
      <c r="I4" s="189" t="s">
        <v>99</v>
      </c>
      <c r="J4" s="189" t="s">
        <v>98</v>
      </c>
      <c r="K4" s="189" t="s">
        <v>97</v>
      </c>
      <c r="L4" s="189" t="s">
        <v>96</v>
      </c>
      <c r="M4" s="189" t="s">
        <v>95</v>
      </c>
      <c r="N4" s="141" t="s">
        <v>94</v>
      </c>
      <c r="O4" s="254" t="s">
        <v>55</v>
      </c>
      <c r="P4" s="254" t="s">
        <v>179</v>
      </c>
    </row>
    <row r="5" spans="1:16" x14ac:dyDescent="0.4">
      <c r="A5" s="657" t="s">
        <v>269</v>
      </c>
      <c r="B5" s="658"/>
      <c r="C5" s="310">
        <v>2000</v>
      </c>
      <c r="D5" s="35">
        <v>817</v>
      </c>
      <c r="E5" s="35">
        <v>1496</v>
      </c>
      <c r="F5" s="35">
        <v>2136</v>
      </c>
      <c r="G5" s="35">
        <v>1814</v>
      </c>
      <c r="H5" s="35">
        <v>2195</v>
      </c>
      <c r="I5" s="35">
        <v>2077</v>
      </c>
      <c r="J5" s="35">
        <v>2076</v>
      </c>
      <c r="K5" s="35">
        <v>1763</v>
      </c>
      <c r="L5" s="35">
        <v>1903</v>
      </c>
      <c r="M5" s="35">
        <v>1457</v>
      </c>
      <c r="N5" s="72">
        <v>1655</v>
      </c>
      <c r="O5" s="311">
        <v>21389</v>
      </c>
      <c r="P5" s="312">
        <v>72</v>
      </c>
    </row>
    <row r="6" spans="1:16" x14ac:dyDescent="0.4">
      <c r="A6" s="659" t="s">
        <v>288</v>
      </c>
      <c r="B6" s="187" t="s">
        <v>268</v>
      </c>
      <c r="C6" s="31">
        <v>261</v>
      </c>
      <c r="D6" s="30">
        <v>0</v>
      </c>
      <c r="E6" s="30">
        <v>133</v>
      </c>
      <c r="F6" s="30">
        <v>265</v>
      </c>
      <c r="G6" s="30">
        <v>237</v>
      </c>
      <c r="H6" s="30">
        <v>237</v>
      </c>
      <c r="I6" s="30">
        <v>315</v>
      </c>
      <c r="J6" s="30">
        <v>259</v>
      </c>
      <c r="K6" s="30">
        <v>233</v>
      </c>
      <c r="L6" s="30">
        <v>264</v>
      </c>
      <c r="M6" s="30">
        <v>186</v>
      </c>
      <c r="N6" s="29">
        <v>235</v>
      </c>
      <c r="O6" s="313">
        <v>2625</v>
      </c>
      <c r="P6" s="314">
        <v>11</v>
      </c>
    </row>
    <row r="7" spans="1:16" x14ac:dyDescent="0.4">
      <c r="A7" s="659"/>
      <c r="B7" s="187" t="s">
        <v>112</v>
      </c>
      <c r="C7" s="211">
        <v>17392</v>
      </c>
      <c r="D7" s="34">
        <v>8665</v>
      </c>
      <c r="E7" s="34">
        <v>13666</v>
      </c>
      <c r="F7" s="34">
        <v>17614</v>
      </c>
      <c r="G7" s="34">
        <v>18663</v>
      </c>
      <c r="H7" s="34">
        <v>19295</v>
      </c>
      <c r="I7" s="34">
        <v>19017</v>
      </c>
      <c r="J7" s="34">
        <v>17304</v>
      </c>
      <c r="K7" s="34">
        <v>17326</v>
      </c>
      <c r="L7" s="34">
        <v>17029</v>
      </c>
      <c r="M7" s="34">
        <v>16312</v>
      </c>
      <c r="N7" s="33">
        <v>17776</v>
      </c>
      <c r="O7" s="313">
        <v>200059</v>
      </c>
      <c r="P7" s="314">
        <v>548</v>
      </c>
    </row>
    <row r="8" spans="1:16" ht="18.75" thickBot="1" x14ac:dyDescent="0.45">
      <c r="A8" s="660"/>
      <c r="B8" s="188" t="s">
        <v>192</v>
      </c>
      <c r="C8" s="27">
        <v>79</v>
      </c>
      <c r="D8" s="26">
        <v>34</v>
      </c>
      <c r="E8" s="26">
        <v>38</v>
      </c>
      <c r="F8" s="26">
        <v>35</v>
      </c>
      <c r="G8" s="26">
        <v>45</v>
      </c>
      <c r="H8" s="26">
        <v>43</v>
      </c>
      <c r="I8" s="26">
        <v>47</v>
      </c>
      <c r="J8" s="26">
        <v>53</v>
      </c>
      <c r="K8" s="26">
        <v>29</v>
      </c>
      <c r="L8" s="26">
        <v>34</v>
      </c>
      <c r="M8" s="26">
        <v>33</v>
      </c>
      <c r="N8" s="25">
        <v>57</v>
      </c>
      <c r="O8" s="206">
        <v>527</v>
      </c>
      <c r="P8" s="315">
        <v>1</v>
      </c>
    </row>
    <row r="9" spans="1:16" ht="18.75" thickBot="1" x14ac:dyDescent="0.45">
      <c r="A9" s="559" t="s">
        <v>55</v>
      </c>
      <c r="B9" s="560"/>
      <c r="C9" s="316">
        <v>19732</v>
      </c>
      <c r="D9" s="317">
        <v>9516</v>
      </c>
      <c r="E9" s="317">
        <v>15333</v>
      </c>
      <c r="F9" s="317">
        <v>20050</v>
      </c>
      <c r="G9" s="317">
        <v>20759</v>
      </c>
      <c r="H9" s="317">
        <v>21770</v>
      </c>
      <c r="I9" s="317">
        <v>21456</v>
      </c>
      <c r="J9" s="317">
        <v>19692</v>
      </c>
      <c r="K9" s="317">
        <v>19351</v>
      </c>
      <c r="L9" s="317">
        <v>19230</v>
      </c>
      <c r="M9" s="317">
        <v>17988</v>
      </c>
      <c r="N9" s="318">
        <v>19723</v>
      </c>
      <c r="O9" s="299">
        <v>224600</v>
      </c>
      <c r="P9" s="319" t="s">
        <v>331</v>
      </c>
    </row>
    <row r="10" spans="1:16" x14ac:dyDescent="0.4">
      <c r="A10" s="655"/>
      <c r="B10" s="655"/>
      <c r="C10" s="655"/>
      <c r="D10" s="655"/>
      <c r="E10" s="655"/>
      <c r="F10" s="655"/>
      <c r="G10" s="655"/>
      <c r="H10" s="655"/>
      <c r="I10" s="655"/>
      <c r="J10" s="655"/>
      <c r="K10" s="655"/>
    </row>
    <row r="12" spans="1:16" x14ac:dyDescent="0.4"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</row>
    <row r="13" spans="1:16" x14ac:dyDescent="0.4"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</row>
    <row r="14" spans="1:16" x14ac:dyDescent="0.4"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</row>
    <row r="15" spans="1:16" x14ac:dyDescent="0.4"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</row>
    <row r="16" spans="1:16" x14ac:dyDescent="0.4"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</row>
  </sheetData>
  <mergeCells count="7">
    <mergeCell ref="A10:K10"/>
    <mergeCell ref="A1:C1"/>
    <mergeCell ref="A3:P3"/>
    <mergeCell ref="A4:B4"/>
    <mergeCell ref="A5:B5"/>
    <mergeCell ref="A6:A8"/>
    <mergeCell ref="A9:B9"/>
  </mergeCells>
  <phoneticPr fontId="3"/>
  <pageMargins left="0.7" right="0.7" top="0.75" bottom="0.75" header="0.3" footer="0.3"/>
  <pageSetup paperSize="9" scale="67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view="pageBreakPreview" zoomScale="60" zoomScaleNormal="100" workbookViewId="0">
      <selection sqref="A1:H1"/>
    </sheetView>
  </sheetViews>
  <sheetFormatPr defaultRowHeight="18" x14ac:dyDescent="0.4"/>
  <cols>
    <col min="1" max="1" width="6.75" style="42" bestFit="1" customWidth="1"/>
    <col min="2" max="2" width="16.125" style="42" customWidth="1"/>
    <col min="3" max="3" width="9.25" style="42" bestFit="1" customWidth="1"/>
    <col min="4" max="4" width="8.875" style="42" customWidth="1"/>
    <col min="5" max="7" width="9.375" style="42" bestFit="1" customWidth="1"/>
    <col min="8" max="10" width="9.25" style="42" bestFit="1" customWidth="1"/>
    <col min="11" max="14" width="8.25" style="42" bestFit="1" customWidth="1"/>
    <col min="15" max="15" width="10.25" style="42" bestFit="1" customWidth="1"/>
    <col min="16" max="16" width="10" style="42" bestFit="1" customWidth="1"/>
    <col min="17" max="17" width="11" style="42" bestFit="1" customWidth="1"/>
    <col min="18" max="16384" width="9" style="42"/>
  </cols>
  <sheetData>
    <row r="1" spans="1:30" ht="24" x14ac:dyDescent="0.4">
      <c r="A1" s="551" t="s">
        <v>348</v>
      </c>
      <c r="B1" s="551"/>
      <c r="C1" s="551"/>
      <c r="D1" s="551"/>
      <c r="E1" s="551"/>
      <c r="F1" s="551"/>
      <c r="G1" s="551"/>
      <c r="H1" s="551"/>
    </row>
    <row r="2" spans="1:30" ht="24" x14ac:dyDescent="0.4">
      <c r="A2" s="230"/>
      <c r="B2" s="230"/>
      <c r="C2" s="230"/>
      <c r="D2" s="230"/>
      <c r="E2" s="230"/>
      <c r="F2" s="230"/>
      <c r="G2" s="230"/>
      <c r="H2" s="230"/>
    </row>
    <row r="3" spans="1:30" ht="18.75" thickBot="1" x14ac:dyDescent="0.45">
      <c r="A3" s="663" t="s">
        <v>362</v>
      </c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</row>
    <row r="4" spans="1:30" ht="18.75" thickBot="1" x14ac:dyDescent="0.45">
      <c r="A4" s="559"/>
      <c r="B4" s="560"/>
      <c r="C4" s="153" t="s">
        <v>105</v>
      </c>
      <c r="D4" s="189" t="s">
        <v>104</v>
      </c>
      <c r="E4" s="189" t="s">
        <v>103</v>
      </c>
      <c r="F4" s="189" t="s">
        <v>102</v>
      </c>
      <c r="G4" s="189" t="s">
        <v>101</v>
      </c>
      <c r="H4" s="189" t="s">
        <v>100</v>
      </c>
      <c r="I4" s="189" t="s">
        <v>99</v>
      </c>
      <c r="J4" s="189" t="s">
        <v>98</v>
      </c>
      <c r="K4" s="189" t="s">
        <v>97</v>
      </c>
      <c r="L4" s="189" t="s">
        <v>96</v>
      </c>
      <c r="M4" s="189" t="s">
        <v>95</v>
      </c>
      <c r="N4" s="141" t="s">
        <v>94</v>
      </c>
      <c r="O4" s="223" t="s">
        <v>55</v>
      </c>
      <c r="P4" s="68" t="s">
        <v>179</v>
      </c>
    </row>
    <row r="5" spans="1:30" ht="18.75" x14ac:dyDescent="0.4">
      <c r="A5" s="657" t="s">
        <v>276</v>
      </c>
      <c r="B5" s="664"/>
      <c r="C5" s="301">
        <v>124709</v>
      </c>
      <c r="D5" s="302">
        <v>107702</v>
      </c>
      <c r="E5" s="302">
        <v>116347</v>
      </c>
      <c r="F5" s="302">
        <v>124594</v>
      </c>
      <c r="G5" s="302">
        <v>130618</v>
      </c>
      <c r="H5" s="302">
        <v>115542</v>
      </c>
      <c r="I5" s="302">
        <v>116018</v>
      </c>
      <c r="J5" s="302">
        <v>110574</v>
      </c>
      <c r="K5" s="302">
        <v>106647</v>
      </c>
      <c r="L5" s="302">
        <v>111951</v>
      </c>
      <c r="M5" s="302">
        <v>100816</v>
      </c>
      <c r="N5" s="303">
        <v>107187</v>
      </c>
      <c r="O5" s="304">
        <f>SUM(C5:N5)</f>
        <v>1372705</v>
      </c>
      <c r="P5" s="224">
        <f>O5/365</f>
        <v>3760.8356164383563</v>
      </c>
      <c r="Q5" s="157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</row>
    <row r="6" spans="1:30" ht="18.75" x14ac:dyDescent="0.4">
      <c r="A6" s="659" t="s">
        <v>275</v>
      </c>
      <c r="B6" s="665"/>
      <c r="C6" s="301">
        <v>1039865</v>
      </c>
      <c r="D6" s="302">
        <v>970165</v>
      </c>
      <c r="E6" s="302">
        <v>1066303</v>
      </c>
      <c r="F6" s="302">
        <v>1013850</v>
      </c>
      <c r="G6" s="302">
        <v>1150812</v>
      </c>
      <c r="H6" s="302">
        <v>1056914</v>
      </c>
      <c r="I6" s="302">
        <v>1123198</v>
      </c>
      <c r="J6" s="302">
        <v>1036149</v>
      </c>
      <c r="K6" s="302">
        <v>944406</v>
      </c>
      <c r="L6" s="302">
        <v>865949</v>
      </c>
      <c r="M6" s="302">
        <v>962639</v>
      </c>
      <c r="N6" s="303">
        <v>986792</v>
      </c>
      <c r="O6" s="305">
        <f>SUM(C6:N6)</f>
        <v>12217042</v>
      </c>
      <c r="P6" s="224">
        <f>O6/365</f>
        <v>33471.347945205482</v>
      </c>
      <c r="Q6" s="157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1:30" ht="18.75" x14ac:dyDescent="0.4">
      <c r="A7" s="666" t="s">
        <v>285</v>
      </c>
      <c r="B7" s="187" t="s">
        <v>112</v>
      </c>
      <c r="C7" s="211">
        <v>435060</v>
      </c>
      <c r="D7" s="34">
        <v>307275</v>
      </c>
      <c r="E7" s="34">
        <v>380772</v>
      </c>
      <c r="F7" s="34">
        <v>456170</v>
      </c>
      <c r="G7" s="34">
        <v>478848</v>
      </c>
      <c r="H7" s="34">
        <v>509710</v>
      </c>
      <c r="I7" s="34">
        <v>491261</v>
      </c>
      <c r="J7" s="34">
        <v>462939</v>
      </c>
      <c r="K7" s="34">
        <v>458679</v>
      </c>
      <c r="L7" s="34">
        <v>391615</v>
      </c>
      <c r="M7" s="34">
        <v>377718</v>
      </c>
      <c r="N7" s="33">
        <v>425384</v>
      </c>
      <c r="O7" s="305">
        <f>SUM(C7:N7)</f>
        <v>5175431</v>
      </c>
      <c r="P7" s="224">
        <f t="shared" ref="P7:P11" si="0">O7/365</f>
        <v>14179.26301369863</v>
      </c>
      <c r="Q7" s="157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</row>
    <row r="8" spans="1:30" ht="18.75" x14ac:dyDescent="0.4">
      <c r="A8" s="667"/>
      <c r="B8" s="187" t="s">
        <v>192</v>
      </c>
      <c r="C8" s="211">
        <v>714</v>
      </c>
      <c r="D8" s="34">
        <v>536</v>
      </c>
      <c r="E8" s="34">
        <v>554</v>
      </c>
      <c r="F8" s="34">
        <v>396</v>
      </c>
      <c r="G8" s="34">
        <v>519</v>
      </c>
      <c r="H8" s="34">
        <v>727</v>
      </c>
      <c r="I8" s="34">
        <v>492</v>
      </c>
      <c r="J8" s="34">
        <v>606</v>
      </c>
      <c r="K8" s="34">
        <v>370</v>
      </c>
      <c r="L8" s="34">
        <v>426</v>
      </c>
      <c r="M8" s="34">
        <v>425</v>
      </c>
      <c r="N8" s="33">
        <v>332</v>
      </c>
      <c r="O8" s="305">
        <f>SUM(C8:N8)</f>
        <v>6097</v>
      </c>
      <c r="P8" s="224">
        <f t="shared" si="0"/>
        <v>16.704109589041096</v>
      </c>
      <c r="Q8" s="157"/>
      <c r="R8" s="92"/>
      <c r="S8" s="92"/>
      <c r="T8" s="92"/>
      <c r="U8" s="92"/>
      <c r="V8" s="92"/>
      <c r="W8" s="92"/>
      <c r="Y8" s="92"/>
      <c r="Z8" s="92"/>
      <c r="AA8" s="92"/>
      <c r="AB8" s="92"/>
      <c r="AC8" s="92"/>
      <c r="AD8" s="92"/>
    </row>
    <row r="9" spans="1:30" ht="36" x14ac:dyDescent="0.4">
      <c r="A9" s="667"/>
      <c r="B9" s="187" t="s">
        <v>274</v>
      </c>
      <c r="C9" s="211">
        <v>93313</v>
      </c>
      <c r="D9" s="34">
        <v>86268</v>
      </c>
      <c r="E9" s="34">
        <v>94636</v>
      </c>
      <c r="F9" s="34">
        <v>95345</v>
      </c>
      <c r="G9" s="34">
        <v>96832</v>
      </c>
      <c r="H9" s="34">
        <v>104803</v>
      </c>
      <c r="I9" s="34">
        <v>107414</v>
      </c>
      <c r="J9" s="34">
        <v>101129</v>
      </c>
      <c r="K9" s="34">
        <v>101136</v>
      </c>
      <c r="L9" s="34">
        <v>134930</v>
      </c>
      <c r="M9" s="34">
        <v>134226</v>
      </c>
      <c r="N9" s="33">
        <v>137269</v>
      </c>
      <c r="O9" s="208">
        <v>1287301</v>
      </c>
      <c r="P9" s="224">
        <f t="shared" si="0"/>
        <v>3526.8520547945204</v>
      </c>
      <c r="Q9" s="157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</row>
    <row r="10" spans="1:30" ht="36" x14ac:dyDescent="0.4">
      <c r="A10" s="667"/>
      <c r="B10" s="187" t="s">
        <v>273</v>
      </c>
      <c r="C10" s="211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3">
        <v>1</v>
      </c>
      <c r="O10" s="208">
        <v>1</v>
      </c>
      <c r="P10" s="224">
        <v>0</v>
      </c>
      <c r="Q10" s="157"/>
    </row>
    <row r="11" spans="1:30" ht="18.75" x14ac:dyDescent="0.4">
      <c r="A11" s="667"/>
      <c r="B11" s="187" t="s">
        <v>272</v>
      </c>
      <c r="C11" s="211">
        <v>33889</v>
      </c>
      <c r="D11" s="34">
        <v>27569</v>
      </c>
      <c r="E11" s="34">
        <v>35456</v>
      </c>
      <c r="F11" s="34">
        <v>33387</v>
      </c>
      <c r="G11" s="34">
        <v>36245</v>
      </c>
      <c r="H11" s="34">
        <v>37944</v>
      </c>
      <c r="I11" s="34">
        <v>41132</v>
      </c>
      <c r="J11" s="34">
        <v>39919</v>
      </c>
      <c r="K11" s="34">
        <v>36410</v>
      </c>
      <c r="L11" s="34">
        <v>38054</v>
      </c>
      <c r="M11" s="34">
        <v>39454</v>
      </c>
      <c r="N11" s="33">
        <v>35552</v>
      </c>
      <c r="O11" s="208">
        <f>SUM(C11:N11)</f>
        <v>435011</v>
      </c>
      <c r="P11" s="224">
        <f t="shared" si="0"/>
        <v>1191.8109589041096</v>
      </c>
      <c r="Q11" s="157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</row>
    <row r="12" spans="1:30" ht="19.5" thickBot="1" x14ac:dyDescent="0.45">
      <c r="A12" s="668"/>
      <c r="B12" s="276" t="s">
        <v>271</v>
      </c>
      <c r="C12" s="306">
        <v>28277</v>
      </c>
      <c r="D12" s="307">
        <v>23785</v>
      </c>
      <c r="E12" s="307">
        <v>28435</v>
      </c>
      <c r="F12" s="307">
        <v>36544</v>
      </c>
      <c r="G12" s="307">
        <v>33311</v>
      </c>
      <c r="H12" s="307">
        <v>34474</v>
      </c>
      <c r="I12" s="307">
        <v>31676</v>
      </c>
      <c r="J12" s="307">
        <v>28817</v>
      </c>
      <c r="K12" s="307">
        <v>28548</v>
      </c>
      <c r="L12" s="307">
        <v>27416</v>
      </c>
      <c r="M12" s="307">
        <v>28979</v>
      </c>
      <c r="N12" s="308">
        <v>29241</v>
      </c>
      <c r="O12" s="208">
        <f>SUM(C12:N12)</f>
        <v>359503</v>
      </c>
      <c r="P12" s="309">
        <f>O12/365</f>
        <v>984.93972602739723</v>
      </c>
      <c r="Q12" s="157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</row>
    <row r="13" spans="1:30" x14ac:dyDescent="0.4">
      <c r="A13" s="661" t="s">
        <v>270</v>
      </c>
      <c r="B13" s="661"/>
      <c r="C13" s="661"/>
      <c r="D13" s="661"/>
      <c r="E13" s="661"/>
      <c r="F13" s="661"/>
      <c r="G13" s="661"/>
      <c r="H13" s="661"/>
      <c r="I13" s="661"/>
      <c r="J13" s="661"/>
      <c r="K13" s="661"/>
      <c r="L13" s="661"/>
      <c r="M13" s="661"/>
      <c r="N13" s="661"/>
      <c r="O13" s="661"/>
      <c r="P13" s="662"/>
    </row>
    <row r="14" spans="1:30" x14ac:dyDescent="0.4">
      <c r="A14" s="102"/>
    </row>
    <row r="16" spans="1:30" x14ac:dyDescent="0.4">
      <c r="A16" s="158"/>
    </row>
  </sheetData>
  <mergeCells count="7">
    <mergeCell ref="A13:P13"/>
    <mergeCell ref="A1:H1"/>
    <mergeCell ref="A3:P3"/>
    <mergeCell ref="A4:B4"/>
    <mergeCell ref="A5:B5"/>
    <mergeCell ref="A6:B6"/>
    <mergeCell ref="A7:A12"/>
  </mergeCells>
  <phoneticPr fontId="3"/>
  <pageMargins left="0.7" right="0.7" top="0.75" bottom="0.75" header="0.3" footer="0.3"/>
  <pageSetup paperSize="9" scale="80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"/>
  <sheetViews>
    <sheetView view="pageBreakPreview" zoomScale="60" zoomScaleNormal="100" workbookViewId="0">
      <selection sqref="A1:H1"/>
    </sheetView>
  </sheetViews>
  <sheetFormatPr defaultRowHeight="18.75" x14ac:dyDescent="0.4"/>
  <cols>
    <col min="1" max="7" width="8" style="225" bestFit="1" customWidth="1"/>
    <col min="8" max="9" width="7.25" style="225" bestFit="1" customWidth="1"/>
    <col min="10" max="10" width="8" style="225" bestFit="1" customWidth="1"/>
    <col min="11" max="11" width="7.25" style="225" bestFit="1" customWidth="1"/>
    <col min="12" max="12" width="8" style="225" bestFit="1" customWidth="1"/>
    <col min="13" max="13" width="9.5" style="225" bestFit="1" customWidth="1"/>
    <col min="14" max="14" width="9.25" style="225" bestFit="1" customWidth="1"/>
    <col min="15" max="16384" width="9" style="225"/>
  </cols>
  <sheetData>
    <row r="1" spans="1:28" ht="24" x14ac:dyDescent="0.4">
      <c r="A1" s="642" t="s">
        <v>349</v>
      </c>
      <c r="B1" s="642"/>
      <c r="C1" s="642"/>
      <c r="D1" s="642"/>
      <c r="E1" s="642"/>
      <c r="F1" s="642"/>
      <c r="G1" s="642"/>
      <c r="H1" s="642"/>
    </row>
    <row r="3" spans="1:28" s="244" customFormat="1" ht="19.5" customHeight="1" thickBot="1" x14ac:dyDescent="0.45">
      <c r="A3" s="669" t="s">
        <v>362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252"/>
      <c r="P3" s="252"/>
    </row>
    <row r="4" spans="1:28" ht="19.5" thickBot="1" x14ac:dyDescent="0.45">
      <c r="A4" s="68" t="s">
        <v>105</v>
      </c>
      <c r="B4" s="254" t="s">
        <v>104</v>
      </c>
      <c r="C4" s="254" t="s">
        <v>103</v>
      </c>
      <c r="D4" s="254" t="s">
        <v>102</v>
      </c>
      <c r="E4" s="254" t="s">
        <v>101</v>
      </c>
      <c r="F4" s="254" t="s">
        <v>100</v>
      </c>
      <c r="G4" s="254" t="s">
        <v>99</v>
      </c>
      <c r="H4" s="254" t="s">
        <v>98</v>
      </c>
      <c r="I4" s="254" t="s">
        <v>97</v>
      </c>
      <c r="J4" s="254" t="s">
        <v>96</v>
      </c>
      <c r="K4" s="254" t="s">
        <v>95</v>
      </c>
      <c r="L4" s="254" t="s">
        <v>94</v>
      </c>
      <c r="M4" s="254" t="s">
        <v>55</v>
      </c>
      <c r="N4" s="273" t="s">
        <v>179</v>
      </c>
      <c r="O4" s="226"/>
      <c r="P4" s="227"/>
    </row>
    <row r="5" spans="1:28" ht="19.5" thickBot="1" x14ac:dyDescent="0.45">
      <c r="A5" s="299">
        <v>84069</v>
      </c>
      <c r="B5" s="300">
        <v>44674</v>
      </c>
      <c r="C5" s="300">
        <v>65353</v>
      </c>
      <c r="D5" s="300">
        <v>86925</v>
      </c>
      <c r="E5" s="300">
        <v>89750</v>
      </c>
      <c r="F5" s="300">
        <v>87179</v>
      </c>
      <c r="G5" s="300">
        <v>87819</v>
      </c>
      <c r="H5" s="300">
        <v>80915</v>
      </c>
      <c r="I5" s="300">
        <v>77581</v>
      </c>
      <c r="J5" s="300">
        <v>79049</v>
      </c>
      <c r="K5" s="300">
        <v>75608</v>
      </c>
      <c r="L5" s="300">
        <v>82741</v>
      </c>
      <c r="M5" s="166">
        <f>SUM(A5:L5)</f>
        <v>941663</v>
      </c>
      <c r="N5" s="166">
        <f>M5/365</f>
        <v>2579.8986301369864</v>
      </c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</sheetData>
  <mergeCells count="2">
    <mergeCell ref="A1:H1"/>
    <mergeCell ref="A3:N3"/>
  </mergeCells>
  <phoneticPr fontId="3"/>
  <pageMargins left="0.7" right="0.7" top="0.75" bottom="0.75" header="0.3" footer="0.3"/>
  <pageSetup paperSize="9" scale="99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view="pageBreakPreview" zoomScale="60" zoomScaleNormal="98" workbookViewId="0">
      <selection sqref="A1:O1"/>
    </sheetView>
  </sheetViews>
  <sheetFormatPr defaultRowHeight="18" x14ac:dyDescent="0.4"/>
  <cols>
    <col min="1" max="1" width="11" style="42" bestFit="1" customWidth="1"/>
    <col min="2" max="13" width="5.25" style="42" customWidth="1"/>
    <col min="14" max="14" width="6.5" style="42" bestFit="1" customWidth="1"/>
    <col min="15" max="15" width="9.5" style="42" customWidth="1"/>
    <col min="16" max="16384" width="9" style="42"/>
  </cols>
  <sheetData>
    <row r="1" spans="1:15" ht="24" x14ac:dyDescent="0.4">
      <c r="A1" s="583" t="s">
        <v>340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</row>
    <row r="2" spans="1:15" ht="18.75" thickBot="1" x14ac:dyDescent="0.45">
      <c r="A2" s="102"/>
    </row>
    <row r="3" spans="1:15" ht="24" customHeight="1" thickBot="1" x14ac:dyDescent="0.45">
      <c r="A3" s="80"/>
      <c r="B3" s="81" t="s">
        <v>105</v>
      </c>
      <c r="C3" s="82" t="s">
        <v>104</v>
      </c>
      <c r="D3" s="82" t="s">
        <v>103</v>
      </c>
      <c r="E3" s="82" t="s">
        <v>102</v>
      </c>
      <c r="F3" s="82" t="s">
        <v>101</v>
      </c>
      <c r="G3" s="82" t="s">
        <v>100</v>
      </c>
      <c r="H3" s="82" t="s">
        <v>99</v>
      </c>
      <c r="I3" s="82" t="s">
        <v>98</v>
      </c>
      <c r="J3" s="82" t="s">
        <v>97</v>
      </c>
      <c r="K3" s="82" t="s">
        <v>96</v>
      </c>
      <c r="L3" s="82" t="s">
        <v>95</v>
      </c>
      <c r="M3" s="83" t="s">
        <v>94</v>
      </c>
      <c r="N3" s="249" t="s">
        <v>55</v>
      </c>
      <c r="O3" s="249" t="s">
        <v>179</v>
      </c>
    </row>
    <row r="4" spans="1:15" ht="18" customHeight="1" x14ac:dyDescent="0.4">
      <c r="A4" s="103" t="s">
        <v>315</v>
      </c>
      <c r="B4" s="292">
        <v>243</v>
      </c>
      <c r="C4" s="292">
        <v>139</v>
      </c>
      <c r="D4" s="292">
        <v>210</v>
      </c>
      <c r="E4" s="293">
        <v>314</v>
      </c>
      <c r="F4" s="292">
        <v>282</v>
      </c>
      <c r="G4" s="292">
        <v>298</v>
      </c>
      <c r="H4" s="294">
        <v>278</v>
      </c>
      <c r="I4" s="294">
        <v>298</v>
      </c>
      <c r="J4" s="292">
        <v>280</v>
      </c>
      <c r="K4" s="293">
        <v>233</v>
      </c>
      <c r="L4" s="292">
        <v>187</v>
      </c>
      <c r="M4" s="295">
        <v>251</v>
      </c>
      <c r="N4" s="296">
        <v>3013</v>
      </c>
      <c r="O4" s="670">
        <v>13</v>
      </c>
    </row>
    <row r="5" spans="1:15" ht="18" customHeight="1" thickBot="1" x14ac:dyDescent="0.45">
      <c r="A5" s="104" t="s">
        <v>84</v>
      </c>
      <c r="B5" s="27">
        <v>19</v>
      </c>
      <c r="C5" s="26">
        <v>0</v>
      </c>
      <c r="D5" s="26">
        <v>6</v>
      </c>
      <c r="E5" s="26">
        <v>17</v>
      </c>
      <c r="F5" s="26">
        <v>17</v>
      </c>
      <c r="G5" s="26">
        <v>12</v>
      </c>
      <c r="H5" s="26">
        <v>11</v>
      </c>
      <c r="I5" s="26">
        <v>16</v>
      </c>
      <c r="J5" s="26">
        <v>11</v>
      </c>
      <c r="K5" s="26">
        <v>8</v>
      </c>
      <c r="L5" s="26">
        <v>12</v>
      </c>
      <c r="M5" s="297">
        <v>12</v>
      </c>
      <c r="N5" s="298">
        <v>141</v>
      </c>
      <c r="O5" s="671"/>
    </row>
    <row r="6" spans="1:15" x14ac:dyDescent="0.4">
      <c r="A6" s="672" t="s">
        <v>335</v>
      </c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</row>
    <row r="7" spans="1:15" x14ac:dyDescent="0.4"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5" x14ac:dyDescent="0.4"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</row>
  </sheetData>
  <mergeCells count="3">
    <mergeCell ref="A1:O1"/>
    <mergeCell ref="O4:O5"/>
    <mergeCell ref="A6:O6"/>
  </mergeCells>
  <phoneticPr fontId="3"/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zoomScale="60" zoomScaleNormal="100" workbookViewId="0">
      <selection sqref="A1:F1"/>
    </sheetView>
  </sheetViews>
  <sheetFormatPr defaultRowHeight="18" x14ac:dyDescent="0.4"/>
  <cols>
    <col min="1" max="1" width="9" style="42"/>
    <col min="2" max="2" width="13.875" style="42" bestFit="1" customWidth="1"/>
    <col min="3" max="3" width="9.5" style="42" bestFit="1" customWidth="1"/>
    <col min="4" max="4" width="8.75" style="42" bestFit="1" customWidth="1"/>
    <col min="5" max="5" width="9.5" style="42" bestFit="1" customWidth="1"/>
    <col min="6" max="6" width="10.875" style="42" bestFit="1" customWidth="1"/>
    <col min="7" max="8" width="9" style="42"/>
    <col min="9" max="11" width="9" style="1"/>
    <col min="12" max="12" width="19.125" style="1" customWidth="1"/>
    <col min="13" max="16384" width="9" style="1"/>
  </cols>
  <sheetData>
    <row r="1" spans="1:12" ht="24" x14ac:dyDescent="0.4">
      <c r="A1" s="551" t="s">
        <v>74</v>
      </c>
      <c r="B1" s="551"/>
      <c r="C1" s="551"/>
      <c r="D1" s="551"/>
      <c r="E1" s="551"/>
      <c r="F1" s="551"/>
    </row>
    <row r="2" spans="1:12" ht="18.75" thickBot="1" x14ac:dyDescent="0.45">
      <c r="A2" s="244"/>
      <c r="B2" s="244"/>
      <c r="C2" s="258"/>
      <c r="D2" s="258"/>
      <c r="E2" s="258"/>
      <c r="F2" s="167" t="s">
        <v>328</v>
      </c>
    </row>
    <row r="3" spans="1:12" ht="29.25" customHeight="1" thickBot="1" x14ac:dyDescent="0.45">
      <c r="A3" s="565" t="s">
        <v>290</v>
      </c>
      <c r="B3" s="566"/>
      <c r="C3" s="256" t="s">
        <v>291</v>
      </c>
      <c r="D3" s="168" t="s">
        <v>292</v>
      </c>
      <c r="E3" s="169" t="s">
        <v>293</v>
      </c>
      <c r="F3" s="132" t="s">
        <v>294</v>
      </c>
    </row>
    <row r="4" spans="1:12" x14ac:dyDescent="0.4">
      <c r="A4" s="567" t="s">
        <v>295</v>
      </c>
      <c r="B4" s="170" t="s">
        <v>73</v>
      </c>
      <c r="C4" s="449">
        <v>105099</v>
      </c>
      <c r="D4" s="450">
        <v>13094</v>
      </c>
      <c r="E4" s="451">
        <f t="shared" ref="E4:E14" si="0">SUM(C4:D4)</f>
        <v>118193</v>
      </c>
      <c r="F4" s="532">
        <f>E4/E14</f>
        <v>6.6007078030906774E-2</v>
      </c>
      <c r="L4" s="46"/>
    </row>
    <row r="5" spans="1:12" x14ac:dyDescent="0.4">
      <c r="A5" s="568"/>
      <c r="B5" s="171" t="s">
        <v>72</v>
      </c>
      <c r="C5" s="523">
        <v>74931</v>
      </c>
      <c r="D5" s="327">
        <v>7989</v>
      </c>
      <c r="E5" s="533">
        <f t="shared" si="0"/>
        <v>82920</v>
      </c>
      <c r="F5" s="534">
        <f>E5/E14</f>
        <v>4.6308215463883556E-2</v>
      </c>
    </row>
    <row r="6" spans="1:12" ht="18.75" x14ac:dyDescent="0.4">
      <c r="A6" s="568"/>
      <c r="B6" s="171" t="s">
        <v>71</v>
      </c>
      <c r="C6" s="523">
        <v>152114</v>
      </c>
      <c r="D6" s="327">
        <v>14035</v>
      </c>
      <c r="E6" s="533">
        <f t="shared" si="0"/>
        <v>166149</v>
      </c>
      <c r="F6" s="534">
        <f>E6/E14</f>
        <v>9.2788997722006619E-2</v>
      </c>
      <c r="I6" s="43"/>
      <c r="J6" s="43"/>
    </row>
    <row r="7" spans="1:12" ht="18.75" x14ac:dyDescent="0.4">
      <c r="A7" s="568"/>
      <c r="B7" s="171" t="s">
        <v>296</v>
      </c>
      <c r="C7" s="523">
        <v>491067</v>
      </c>
      <c r="D7" s="327">
        <v>50890</v>
      </c>
      <c r="E7" s="533">
        <f t="shared" si="0"/>
        <v>541957</v>
      </c>
      <c r="F7" s="534">
        <f>E7/E14</f>
        <v>0.30266596150699399</v>
      </c>
      <c r="I7" s="43"/>
      <c r="J7" s="43"/>
    </row>
    <row r="8" spans="1:12" ht="18.75" x14ac:dyDescent="0.4">
      <c r="A8" s="568"/>
      <c r="B8" s="171" t="s">
        <v>70</v>
      </c>
      <c r="C8" s="523">
        <v>121351</v>
      </c>
      <c r="D8" s="327">
        <v>25612</v>
      </c>
      <c r="E8" s="533">
        <f t="shared" si="0"/>
        <v>146963</v>
      </c>
      <c r="F8" s="534">
        <f>E8/E14</f>
        <v>8.2074219358643508E-2</v>
      </c>
      <c r="I8" s="43"/>
      <c r="J8" s="43"/>
    </row>
    <row r="9" spans="1:12" ht="18.75" x14ac:dyDescent="0.4">
      <c r="A9" s="568"/>
      <c r="B9" s="171" t="s">
        <v>69</v>
      </c>
      <c r="C9" s="523">
        <v>160712</v>
      </c>
      <c r="D9" s="327">
        <v>19214</v>
      </c>
      <c r="E9" s="533">
        <f t="shared" si="0"/>
        <v>179926</v>
      </c>
      <c r="F9" s="534">
        <f>E9/E14</f>
        <v>0.10048301948329369</v>
      </c>
      <c r="I9" s="43"/>
      <c r="J9" s="43"/>
    </row>
    <row r="10" spans="1:12" ht="18.75" x14ac:dyDescent="0.4">
      <c r="A10" s="568"/>
      <c r="B10" s="171" t="s">
        <v>68</v>
      </c>
      <c r="C10" s="523">
        <v>91156</v>
      </c>
      <c r="D10" s="327">
        <v>7260</v>
      </c>
      <c r="E10" s="533">
        <f t="shared" si="0"/>
        <v>98416</v>
      </c>
      <c r="F10" s="534">
        <f>E10/E14</f>
        <v>5.4962244730988472E-2</v>
      </c>
      <c r="I10" s="43"/>
      <c r="J10" s="43"/>
    </row>
    <row r="11" spans="1:12" ht="18.75" x14ac:dyDescent="0.4">
      <c r="A11" s="568"/>
      <c r="B11" s="171" t="s">
        <v>67</v>
      </c>
      <c r="C11" s="523">
        <v>130122</v>
      </c>
      <c r="D11" s="327">
        <v>7220</v>
      </c>
      <c r="E11" s="533">
        <f t="shared" si="0"/>
        <v>137342</v>
      </c>
      <c r="F11" s="534">
        <f>E11/E14</f>
        <v>7.6701193056448333E-2</v>
      </c>
      <c r="I11" s="43"/>
      <c r="J11" s="43"/>
    </row>
    <row r="12" spans="1:12" ht="18.75" x14ac:dyDescent="0.4">
      <c r="A12" s="568"/>
      <c r="B12" s="171" t="s">
        <v>66</v>
      </c>
      <c r="C12" s="523">
        <v>27655</v>
      </c>
      <c r="D12" s="327">
        <v>4523</v>
      </c>
      <c r="E12" s="533">
        <f t="shared" si="0"/>
        <v>32178</v>
      </c>
      <c r="F12" s="534">
        <f>E12/E14</f>
        <v>1.797040228167927E-2</v>
      </c>
      <c r="I12" s="43"/>
      <c r="J12" s="43"/>
    </row>
    <row r="13" spans="1:12" ht="18.75" x14ac:dyDescent="0.4">
      <c r="A13" s="568"/>
      <c r="B13" s="171" t="s">
        <v>65</v>
      </c>
      <c r="C13" s="523">
        <v>264268</v>
      </c>
      <c r="D13" s="327">
        <v>22299</v>
      </c>
      <c r="E13" s="533">
        <f t="shared" si="0"/>
        <v>286567</v>
      </c>
      <c r="F13" s="534">
        <f>E13/E14</f>
        <v>0.16003866836515582</v>
      </c>
      <c r="I13" s="43"/>
      <c r="J13" s="43"/>
    </row>
    <row r="14" spans="1:12" ht="18.75" x14ac:dyDescent="0.4">
      <c r="A14" s="568"/>
      <c r="B14" s="171" t="s">
        <v>64</v>
      </c>
      <c r="C14" s="523">
        <f>SUM(C4:C13)</f>
        <v>1618475</v>
      </c>
      <c r="D14" s="327">
        <f>SUM(D4:D13)</f>
        <v>172136</v>
      </c>
      <c r="E14" s="533">
        <f t="shared" si="0"/>
        <v>1790611</v>
      </c>
      <c r="F14" s="534">
        <v>1</v>
      </c>
      <c r="G14" s="45"/>
      <c r="I14" s="44"/>
      <c r="J14" s="43"/>
    </row>
    <row r="15" spans="1:12" ht="18.75" x14ac:dyDescent="0.4">
      <c r="A15" s="568"/>
      <c r="B15" s="171" t="s">
        <v>63</v>
      </c>
      <c r="C15" s="543">
        <f>C16-C14</f>
        <v>69272</v>
      </c>
      <c r="D15" s="328">
        <f>D16-D14</f>
        <v>36942</v>
      </c>
      <c r="E15" s="328">
        <f>E16-E14</f>
        <v>106214</v>
      </c>
      <c r="F15" s="542"/>
      <c r="I15" s="43"/>
      <c r="J15" s="43"/>
    </row>
    <row r="16" spans="1:12" ht="18.75" thickBot="1" x14ac:dyDescent="0.45">
      <c r="A16" s="569"/>
      <c r="B16" s="172" t="s">
        <v>62</v>
      </c>
      <c r="C16" s="525">
        <v>1687747</v>
      </c>
      <c r="D16" s="535">
        <v>209078</v>
      </c>
      <c r="E16" s="448">
        <v>1896825</v>
      </c>
      <c r="F16" s="536"/>
    </row>
    <row r="17" spans="1:6" x14ac:dyDescent="0.4">
      <c r="A17" s="567" t="s">
        <v>297</v>
      </c>
      <c r="B17" s="73" t="s">
        <v>61</v>
      </c>
      <c r="C17" s="537">
        <f>C20-C19-C18</f>
        <v>104589</v>
      </c>
      <c r="D17" s="450">
        <f>D20-D19-D18</f>
        <v>4594</v>
      </c>
      <c r="E17" s="451">
        <f>E20-E19-E18</f>
        <v>109183</v>
      </c>
      <c r="F17" s="538">
        <f>E17/E20</f>
        <v>0.59320855179158405</v>
      </c>
    </row>
    <row r="18" spans="1:6" x14ac:dyDescent="0.4">
      <c r="A18" s="568"/>
      <c r="B18" s="74" t="s">
        <v>60</v>
      </c>
      <c r="C18" s="523">
        <v>60284</v>
      </c>
      <c r="D18" s="327">
        <v>13083</v>
      </c>
      <c r="E18" s="533">
        <f>SUM(C18:D18)</f>
        <v>73367</v>
      </c>
      <c r="F18" s="539">
        <f>E18/E20</f>
        <v>0.39861454456548312</v>
      </c>
    </row>
    <row r="19" spans="1:6" x14ac:dyDescent="0.4">
      <c r="A19" s="568"/>
      <c r="B19" s="74" t="s">
        <v>59</v>
      </c>
      <c r="C19" s="523">
        <v>1505</v>
      </c>
      <c r="D19" s="331">
        <v>0</v>
      </c>
      <c r="E19" s="533">
        <f>SUM(C19:D19)</f>
        <v>1505</v>
      </c>
      <c r="F19" s="542">
        <f>E19/E20</f>
        <v>8.1769036429328191E-3</v>
      </c>
    </row>
    <row r="20" spans="1:6" ht="18.75" thickBot="1" x14ac:dyDescent="0.45">
      <c r="A20" s="569"/>
      <c r="B20" s="172" t="s">
        <v>58</v>
      </c>
      <c r="C20" s="525">
        <v>166378</v>
      </c>
      <c r="D20" s="535">
        <v>17677</v>
      </c>
      <c r="E20" s="448">
        <v>184055</v>
      </c>
      <c r="F20" s="536">
        <v>1</v>
      </c>
    </row>
    <row r="21" spans="1:6" ht="18.75" thickBot="1" x14ac:dyDescent="0.45">
      <c r="A21" s="559" t="s">
        <v>57</v>
      </c>
      <c r="B21" s="560"/>
      <c r="C21" s="540">
        <f>C20+C16</f>
        <v>1854125</v>
      </c>
      <c r="D21" s="339">
        <f>D20+D16</f>
        <v>226755</v>
      </c>
      <c r="E21" s="339">
        <f>E20+E16</f>
        <v>2080880</v>
      </c>
      <c r="F21" s="541"/>
    </row>
    <row r="22" spans="1:6" ht="18.75" thickBot="1" x14ac:dyDescent="0.45">
      <c r="A22" s="559" t="s">
        <v>298</v>
      </c>
      <c r="B22" s="560"/>
      <c r="C22" s="570" t="s">
        <v>56</v>
      </c>
      <c r="D22" s="571"/>
      <c r="E22" s="572"/>
      <c r="F22" s="536"/>
    </row>
    <row r="23" spans="1:6" ht="18.75" thickBot="1" x14ac:dyDescent="0.45">
      <c r="A23" s="559" t="s">
        <v>55</v>
      </c>
      <c r="B23" s="560"/>
      <c r="C23" s="561">
        <v>2081580</v>
      </c>
      <c r="D23" s="562"/>
      <c r="E23" s="563"/>
      <c r="F23" s="250"/>
    </row>
    <row r="24" spans="1:6" x14ac:dyDescent="0.4">
      <c r="A24" s="564"/>
      <c r="B24" s="564"/>
      <c r="C24" s="564"/>
      <c r="D24" s="564"/>
      <c r="E24" s="564"/>
      <c r="F24" s="564"/>
    </row>
    <row r="27" spans="1:6" ht="14.25" customHeight="1" x14ac:dyDescent="0.4"/>
    <row r="31" spans="1:6" ht="14.25" customHeight="1" x14ac:dyDescent="0.4"/>
    <row r="32" spans="1:6" ht="14.25" customHeight="1" x14ac:dyDescent="0.4"/>
    <row r="33" ht="14.25" customHeight="1" x14ac:dyDescent="0.4"/>
    <row r="34" ht="14.25" customHeight="1" x14ac:dyDescent="0.4"/>
    <row r="35" ht="14.25" customHeight="1" x14ac:dyDescent="0.4"/>
    <row r="42" ht="14.25" customHeight="1" x14ac:dyDescent="0.4"/>
    <row r="45" ht="14.25" customHeight="1" x14ac:dyDescent="0.4"/>
    <row r="48" ht="13.5" customHeight="1" x14ac:dyDescent="0.4"/>
  </sheetData>
  <mergeCells count="10">
    <mergeCell ref="A23:B23"/>
    <mergeCell ref="C23:E23"/>
    <mergeCell ref="A24:F24"/>
    <mergeCell ref="A1:F1"/>
    <mergeCell ref="A3:B3"/>
    <mergeCell ref="A4:A16"/>
    <mergeCell ref="A17:A20"/>
    <mergeCell ref="A21:B21"/>
    <mergeCell ref="A22:B22"/>
    <mergeCell ref="C22:E22"/>
  </mergeCells>
  <phoneticPr fontId="3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="60" zoomScaleNormal="106" workbookViewId="0">
      <selection sqref="A1:E1"/>
    </sheetView>
  </sheetViews>
  <sheetFormatPr defaultRowHeight="18" x14ac:dyDescent="0.4"/>
  <cols>
    <col min="1" max="12" width="5.25" style="1" customWidth="1"/>
    <col min="13" max="13" width="6.25" style="1" customWidth="1"/>
    <col min="14" max="14" width="6.875" style="1" customWidth="1"/>
    <col min="15" max="16384" width="9" style="1"/>
  </cols>
  <sheetData>
    <row r="1" spans="1:14" ht="24" x14ac:dyDescent="0.4">
      <c r="A1" s="233" t="s">
        <v>341</v>
      </c>
      <c r="B1" s="233"/>
      <c r="C1" s="233"/>
      <c r="D1" s="233"/>
      <c r="E1" s="233"/>
      <c r="F1" s="66"/>
      <c r="G1" s="274"/>
      <c r="H1" s="66"/>
      <c r="I1" s="66"/>
    </row>
    <row r="3" spans="1:14" ht="18.75" thickBot="1" x14ac:dyDescent="0.45">
      <c r="A3" s="275" t="s">
        <v>360</v>
      </c>
    </row>
    <row r="4" spans="1:14" ht="18.75" thickBot="1" x14ac:dyDescent="0.45">
      <c r="A4" s="281" t="s">
        <v>105</v>
      </c>
      <c r="B4" s="282" t="s">
        <v>104</v>
      </c>
      <c r="C4" s="282" t="s">
        <v>103</v>
      </c>
      <c r="D4" s="282" t="s">
        <v>102</v>
      </c>
      <c r="E4" s="282" t="s">
        <v>101</v>
      </c>
      <c r="F4" s="282" t="s">
        <v>100</v>
      </c>
      <c r="G4" s="282" t="s">
        <v>99</v>
      </c>
      <c r="H4" s="282" t="s">
        <v>98</v>
      </c>
      <c r="I4" s="282" t="s">
        <v>97</v>
      </c>
      <c r="J4" s="283" t="s">
        <v>96</v>
      </c>
      <c r="K4" s="282" t="s">
        <v>95</v>
      </c>
      <c r="L4" s="284" t="s">
        <v>94</v>
      </c>
      <c r="M4" s="285" t="s">
        <v>289</v>
      </c>
      <c r="N4" s="286" t="s">
        <v>214</v>
      </c>
    </row>
    <row r="5" spans="1:14" ht="18.75" thickBot="1" x14ac:dyDescent="0.45">
      <c r="A5" s="287">
        <v>10091</v>
      </c>
      <c r="B5" s="288">
        <v>0</v>
      </c>
      <c r="C5" s="288">
        <v>8717</v>
      </c>
      <c r="D5" s="288">
        <v>12342</v>
      </c>
      <c r="E5" s="288">
        <v>11982</v>
      </c>
      <c r="F5" s="288">
        <v>11694</v>
      </c>
      <c r="G5" s="288">
        <v>13481</v>
      </c>
      <c r="H5" s="288">
        <v>13425</v>
      </c>
      <c r="I5" s="288">
        <v>12394</v>
      </c>
      <c r="J5" s="288">
        <v>12692</v>
      </c>
      <c r="K5" s="288">
        <v>13107</v>
      </c>
      <c r="L5" s="289">
        <v>13124</v>
      </c>
      <c r="M5" s="290">
        <v>133049</v>
      </c>
      <c r="N5" s="291">
        <v>532</v>
      </c>
    </row>
    <row r="7" spans="1:14" x14ac:dyDescent="0.4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</sheetData>
  <phoneticPr fontId="3"/>
  <pageMargins left="0.7" right="0.7" top="0.75" bottom="0.75" header="0.3" footer="0.3"/>
  <pageSetup paperSize="9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view="pageBreakPreview" zoomScale="93" zoomScaleNormal="106" zoomScaleSheetLayoutView="93" workbookViewId="0">
      <selection activeCell="O14" sqref="O14"/>
    </sheetView>
  </sheetViews>
  <sheetFormatPr defaultColWidth="24.5" defaultRowHeight="18" x14ac:dyDescent="0.4"/>
  <cols>
    <col min="1" max="1" width="7.5" style="42" bestFit="1" customWidth="1"/>
    <col min="2" max="2" width="16.125" style="42" bestFit="1" customWidth="1"/>
    <col min="3" max="12" width="6.125" style="42" bestFit="1" customWidth="1"/>
    <col min="13" max="13" width="6.875" style="42" bestFit="1" customWidth="1"/>
    <col min="14" max="14" width="6.125" style="42" bestFit="1" customWidth="1"/>
    <col min="15" max="15" width="7.125" style="42" bestFit="1" customWidth="1"/>
    <col min="16" max="16384" width="24.5" style="42"/>
  </cols>
  <sheetData>
    <row r="1" spans="1:15" ht="24" x14ac:dyDescent="0.4">
      <c r="A1" s="583" t="s">
        <v>342</v>
      </c>
      <c r="B1" s="583"/>
      <c r="C1" s="583"/>
      <c r="D1" s="583"/>
      <c r="E1" s="583"/>
    </row>
    <row r="2" spans="1:15" ht="18.75" thickBot="1" x14ac:dyDescent="0.45">
      <c r="A2" s="142"/>
    </row>
    <row r="3" spans="1:15" ht="18.75" thickBot="1" x14ac:dyDescent="0.45">
      <c r="A3" s="584"/>
      <c r="B3" s="596"/>
      <c r="C3" s="237" t="s">
        <v>105</v>
      </c>
      <c r="D3" s="237" t="s">
        <v>104</v>
      </c>
      <c r="E3" s="237" t="s">
        <v>103</v>
      </c>
      <c r="F3" s="237" t="s">
        <v>102</v>
      </c>
      <c r="G3" s="237" t="s">
        <v>101</v>
      </c>
      <c r="H3" s="237" t="s">
        <v>100</v>
      </c>
      <c r="I3" s="237" t="s">
        <v>99</v>
      </c>
      <c r="J3" s="237" t="s">
        <v>98</v>
      </c>
      <c r="K3" s="237" t="s">
        <v>97</v>
      </c>
      <c r="L3" s="237" t="s">
        <v>96</v>
      </c>
      <c r="M3" s="237" t="s">
        <v>95</v>
      </c>
      <c r="N3" s="237" t="s">
        <v>94</v>
      </c>
      <c r="O3" s="237" t="s">
        <v>55</v>
      </c>
    </row>
    <row r="4" spans="1:15" ht="18.75" thickBot="1" x14ac:dyDescent="0.45">
      <c r="A4" s="673" t="s">
        <v>31</v>
      </c>
      <c r="B4" s="159" t="s">
        <v>284</v>
      </c>
      <c r="C4" s="277">
        <v>0</v>
      </c>
      <c r="D4" s="278">
        <v>0</v>
      </c>
      <c r="E4" s="278">
        <v>1</v>
      </c>
      <c r="F4" s="278">
        <v>2</v>
      </c>
      <c r="G4" s="278">
        <v>0</v>
      </c>
      <c r="H4" s="278">
        <v>2</v>
      </c>
      <c r="I4" s="278">
        <v>1</v>
      </c>
      <c r="J4" s="278">
        <v>1</v>
      </c>
      <c r="K4" s="278">
        <v>1</v>
      </c>
      <c r="L4" s="278">
        <v>0</v>
      </c>
      <c r="M4" s="278">
        <v>0</v>
      </c>
      <c r="N4" s="278">
        <v>0</v>
      </c>
      <c r="O4" s="278">
        <f>SUM(C4:N4)</f>
        <v>8</v>
      </c>
    </row>
    <row r="5" spans="1:15" ht="18.75" thickBot="1" x14ac:dyDescent="0.45">
      <c r="A5" s="674"/>
      <c r="B5" s="159" t="s">
        <v>283</v>
      </c>
      <c r="C5" s="279">
        <v>4</v>
      </c>
      <c r="D5" s="280">
        <v>0</v>
      </c>
      <c r="E5" s="280">
        <v>2</v>
      </c>
      <c r="F5" s="280">
        <v>11</v>
      </c>
      <c r="G5" s="280">
        <v>10</v>
      </c>
      <c r="H5" s="280">
        <v>7</v>
      </c>
      <c r="I5" s="280">
        <v>8</v>
      </c>
      <c r="J5" s="280">
        <v>11</v>
      </c>
      <c r="K5" s="280">
        <v>12</v>
      </c>
      <c r="L5" s="280">
        <v>2</v>
      </c>
      <c r="M5" s="280">
        <v>7</v>
      </c>
      <c r="N5" s="280">
        <v>11</v>
      </c>
      <c r="O5" s="278">
        <f t="shared" ref="O5:O14" si="0">SUM(C5:N5)</f>
        <v>85</v>
      </c>
    </row>
    <row r="6" spans="1:15" ht="18.75" thickBot="1" x14ac:dyDescent="0.45">
      <c r="A6" s="674"/>
      <c r="B6" s="159" t="s">
        <v>35</v>
      </c>
      <c r="C6" s="279">
        <v>0</v>
      </c>
      <c r="D6" s="280">
        <v>0</v>
      </c>
      <c r="E6" s="280">
        <v>0</v>
      </c>
      <c r="F6" s="280">
        <v>2</v>
      </c>
      <c r="G6" s="280">
        <v>0</v>
      </c>
      <c r="H6" s="280">
        <v>0</v>
      </c>
      <c r="I6" s="280">
        <v>1</v>
      </c>
      <c r="J6" s="280">
        <v>0</v>
      </c>
      <c r="K6" s="280">
        <v>0</v>
      </c>
      <c r="L6" s="280">
        <v>0</v>
      </c>
      <c r="M6" s="280">
        <v>0</v>
      </c>
      <c r="N6" s="280">
        <v>0</v>
      </c>
      <c r="O6" s="278">
        <f t="shared" si="0"/>
        <v>3</v>
      </c>
    </row>
    <row r="7" spans="1:15" ht="18.75" thickBot="1" x14ac:dyDescent="0.45">
      <c r="A7" s="674"/>
      <c r="B7" s="159" t="s">
        <v>279</v>
      </c>
      <c r="C7" s="279">
        <v>4</v>
      </c>
      <c r="D7" s="280">
        <v>0</v>
      </c>
      <c r="E7" s="280">
        <v>4</v>
      </c>
      <c r="F7" s="280">
        <v>17</v>
      </c>
      <c r="G7" s="280">
        <v>11</v>
      </c>
      <c r="H7" s="280">
        <v>12</v>
      </c>
      <c r="I7" s="280">
        <v>11</v>
      </c>
      <c r="J7" s="280">
        <v>13</v>
      </c>
      <c r="K7" s="280">
        <v>13</v>
      </c>
      <c r="L7" s="280">
        <v>4</v>
      </c>
      <c r="M7" s="280">
        <v>9</v>
      </c>
      <c r="N7" s="280">
        <v>11</v>
      </c>
      <c r="O7" s="278">
        <f t="shared" si="0"/>
        <v>109</v>
      </c>
    </row>
    <row r="8" spans="1:15" ht="18.75" thickBot="1" x14ac:dyDescent="0.45">
      <c r="A8" s="675"/>
      <c r="B8" s="159" t="s">
        <v>278</v>
      </c>
      <c r="C8" s="279">
        <v>755</v>
      </c>
      <c r="D8" s="280">
        <v>0</v>
      </c>
      <c r="E8" s="280">
        <v>574</v>
      </c>
      <c r="F8" s="280">
        <v>1519</v>
      </c>
      <c r="G8" s="280">
        <v>2019</v>
      </c>
      <c r="H8" s="280">
        <v>1982</v>
      </c>
      <c r="I8" s="280">
        <v>2047</v>
      </c>
      <c r="J8" s="280">
        <v>2127</v>
      </c>
      <c r="K8" s="280">
        <v>2647</v>
      </c>
      <c r="L8" s="280">
        <v>158</v>
      </c>
      <c r="M8" s="280">
        <v>1365</v>
      </c>
      <c r="N8" s="280">
        <v>1514</v>
      </c>
      <c r="O8" s="278">
        <f t="shared" si="0"/>
        <v>16707</v>
      </c>
    </row>
    <row r="9" spans="1:15" ht="18.75" thickBot="1" x14ac:dyDescent="0.45">
      <c r="A9" s="673" t="s">
        <v>282</v>
      </c>
      <c r="B9" s="159" t="s">
        <v>281</v>
      </c>
      <c r="C9" s="279">
        <v>8</v>
      </c>
      <c r="D9" s="280">
        <v>0</v>
      </c>
      <c r="E9" s="280">
        <v>2</v>
      </c>
      <c r="F9" s="280">
        <v>18</v>
      </c>
      <c r="G9" s="280">
        <v>16</v>
      </c>
      <c r="H9" s="280">
        <v>9</v>
      </c>
      <c r="I9" s="280">
        <v>25</v>
      </c>
      <c r="J9" s="280">
        <v>8</v>
      </c>
      <c r="K9" s="280">
        <v>25</v>
      </c>
      <c r="L9" s="280">
        <v>5</v>
      </c>
      <c r="M9" s="280">
        <v>6</v>
      </c>
      <c r="N9" s="280">
        <v>9</v>
      </c>
      <c r="O9" s="278">
        <f t="shared" si="0"/>
        <v>131</v>
      </c>
    </row>
    <row r="10" spans="1:15" ht="18.75" thickBot="1" x14ac:dyDescent="0.45">
      <c r="A10" s="674"/>
      <c r="B10" s="159" t="s">
        <v>280</v>
      </c>
      <c r="C10" s="279">
        <v>2</v>
      </c>
      <c r="D10" s="280">
        <v>0</v>
      </c>
      <c r="E10" s="280">
        <v>1</v>
      </c>
      <c r="F10" s="280">
        <v>6</v>
      </c>
      <c r="G10" s="280">
        <v>1</v>
      </c>
      <c r="H10" s="280">
        <v>2</v>
      </c>
      <c r="I10" s="280">
        <v>2</v>
      </c>
      <c r="J10" s="280">
        <v>1</v>
      </c>
      <c r="K10" s="280">
        <v>3</v>
      </c>
      <c r="L10" s="280">
        <v>3</v>
      </c>
      <c r="M10" s="280">
        <v>0</v>
      </c>
      <c r="N10" s="280">
        <v>0</v>
      </c>
      <c r="O10" s="278">
        <f t="shared" si="0"/>
        <v>21</v>
      </c>
    </row>
    <row r="11" spans="1:15" ht="18.75" thickBot="1" x14ac:dyDescent="0.45">
      <c r="A11" s="674"/>
      <c r="B11" s="159" t="s">
        <v>35</v>
      </c>
      <c r="C11" s="279">
        <v>11</v>
      </c>
      <c r="D11" s="280">
        <v>0</v>
      </c>
      <c r="E11" s="280">
        <v>6</v>
      </c>
      <c r="F11" s="280">
        <v>18</v>
      </c>
      <c r="G11" s="280">
        <v>9</v>
      </c>
      <c r="H11" s="280">
        <v>19</v>
      </c>
      <c r="I11" s="280">
        <v>14</v>
      </c>
      <c r="J11" s="280">
        <v>20</v>
      </c>
      <c r="K11" s="280">
        <v>12</v>
      </c>
      <c r="L11" s="280">
        <v>15</v>
      </c>
      <c r="M11" s="280">
        <v>27</v>
      </c>
      <c r="N11" s="280">
        <v>24</v>
      </c>
      <c r="O11" s="278">
        <f t="shared" si="0"/>
        <v>175</v>
      </c>
    </row>
    <row r="12" spans="1:15" ht="18.75" thickBot="1" x14ac:dyDescent="0.45">
      <c r="A12" s="674"/>
      <c r="B12" s="159" t="s">
        <v>279</v>
      </c>
      <c r="C12" s="279">
        <v>24</v>
      </c>
      <c r="D12" s="280">
        <v>11</v>
      </c>
      <c r="E12" s="280">
        <v>14</v>
      </c>
      <c r="F12" s="280">
        <v>54</v>
      </c>
      <c r="G12" s="280">
        <v>32</v>
      </c>
      <c r="H12" s="280">
        <v>37</v>
      </c>
      <c r="I12" s="280">
        <v>52</v>
      </c>
      <c r="J12" s="280">
        <v>46</v>
      </c>
      <c r="K12" s="280">
        <v>49</v>
      </c>
      <c r="L12" s="280">
        <v>37</v>
      </c>
      <c r="M12" s="280">
        <v>51</v>
      </c>
      <c r="N12" s="280">
        <v>44</v>
      </c>
      <c r="O12" s="278">
        <f t="shared" si="0"/>
        <v>451</v>
      </c>
    </row>
    <row r="13" spans="1:15" ht="18.75" thickBot="1" x14ac:dyDescent="0.45">
      <c r="A13" s="675"/>
      <c r="B13" s="159" t="s">
        <v>278</v>
      </c>
      <c r="C13" s="279">
        <v>308</v>
      </c>
      <c r="D13" s="280">
        <v>63</v>
      </c>
      <c r="E13" s="280">
        <v>132</v>
      </c>
      <c r="F13" s="280">
        <v>758</v>
      </c>
      <c r="G13" s="280">
        <v>489</v>
      </c>
      <c r="H13" s="280">
        <v>668</v>
      </c>
      <c r="I13" s="280">
        <v>1142</v>
      </c>
      <c r="J13" s="280">
        <v>702</v>
      </c>
      <c r="K13" s="280">
        <v>850</v>
      </c>
      <c r="L13" s="280">
        <v>1628</v>
      </c>
      <c r="M13" s="280">
        <v>1071</v>
      </c>
      <c r="N13" s="280">
        <v>777</v>
      </c>
      <c r="O13" s="278">
        <f t="shared" si="0"/>
        <v>8588</v>
      </c>
    </row>
    <row r="14" spans="1:15" ht="18.75" thickBot="1" x14ac:dyDescent="0.45">
      <c r="A14" s="676" t="s">
        <v>277</v>
      </c>
      <c r="B14" s="677"/>
      <c r="C14" s="279">
        <f>SUM(C8,C13)</f>
        <v>1063</v>
      </c>
      <c r="D14" s="279">
        <f>SUM(D8,D13)</f>
        <v>63</v>
      </c>
      <c r="E14" s="279">
        <f t="shared" ref="E14:N14" si="1">SUM(E8,E13)</f>
        <v>706</v>
      </c>
      <c r="F14" s="279">
        <f t="shared" si="1"/>
        <v>2277</v>
      </c>
      <c r="G14" s="279">
        <f t="shared" si="1"/>
        <v>2508</v>
      </c>
      <c r="H14" s="279">
        <f t="shared" si="1"/>
        <v>2650</v>
      </c>
      <c r="I14" s="279">
        <f t="shared" si="1"/>
        <v>3189</v>
      </c>
      <c r="J14" s="279">
        <f t="shared" si="1"/>
        <v>2829</v>
      </c>
      <c r="K14" s="279">
        <f t="shared" si="1"/>
        <v>3497</v>
      </c>
      <c r="L14" s="279">
        <f t="shared" si="1"/>
        <v>1786</v>
      </c>
      <c r="M14" s="279">
        <f t="shared" si="1"/>
        <v>2436</v>
      </c>
      <c r="N14" s="279">
        <f t="shared" si="1"/>
        <v>2291</v>
      </c>
      <c r="O14" s="278">
        <f t="shared" si="0"/>
        <v>25295</v>
      </c>
    </row>
    <row r="20" spans="3:15" x14ac:dyDescent="0.4"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</row>
    <row r="25" spans="3:15" x14ac:dyDescent="0.4">
      <c r="D25" s="92"/>
      <c r="E25" s="92"/>
      <c r="F25" s="92"/>
      <c r="G25" s="92"/>
      <c r="I25" s="92"/>
      <c r="J25" s="92"/>
      <c r="K25" s="92"/>
      <c r="M25" s="92"/>
      <c r="N25" s="92"/>
      <c r="O25" s="92"/>
    </row>
    <row r="26" spans="3:15" x14ac:dyDescent="0.4"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</row>
  </sheetData>
  <mergeCells count="5">
    <mergeCell ref="A1:E1"/>
    <mergeCell ref="A3:B3"/>
    <mergeCell ref="A4:A8"/>
    <mergeCell ref="A9:A13"/>
    <mergeCell ref="A14:B14"/>
  </mergeCells>
  <phoneticPr fontId="3"/>
  <pageMargins left="0.7" right="0.7" top="0.75" bottom="0.75" header="0.3" footer="0.3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="60" zoomScaleNormal="100" workbookViewId="0">
      <selection activeCell="U28" sqref="U28"/>
    </sheetView>
  </sheetViews>
  <sheetFormatPr defaultRowHeight="18" x14ac:dyDescent="0.4"/>
  <cols>
    <col min="1" max="1" width="9" style="42"/>
    <col min="2" max="3" width="8.75" style="42" bestFit="1" customWidth="1"/>
    <col min="4" max="4" width="7" style="42" bestFit="1" customWidth="1"/>
    <col min="5" max="16384" width="9" style="42"/>
  </cols>
  <sheetData>
    <row r="1" spans="1:4" ht="24" x14ac:dyDescent="0.4">
      <c r="A1" s="257" t="s">
        <v>367</v>
      </c>
      <c r="B1" s="258"/>
      <c r="C1" s="258"/>
      <c r="D1" s="258"/>
    </row>
    <row r="2" spans="1:4" ht="13.5" customHeight="1" x14ac:dyDescent="0.4">
      <c r="A2" s="76"/>
      <c r="B2" s="258"/>
      <c r="C2" s="258"/>
      <c r="D2" s="258"/>
    </row>
    <row r="3" spans="1:4" ht="18.75" thickBot="1" x14ac:dyDescent="0.45">
      <c r="A3" s="244"/>
      <c r="B3" s="258"/>
      <c r="C3" s="258"/>
      <c r="D3" s="167" t="s">
        <v>329</v>
      </c>
    </row>
    <row r="4" spans="1:4" ht="18.75" thickBot="1" x14ac:dyDescent="0.45">
      <c r="A4" s="174"/>
      <c r="B4" s="256" t="s">
        <v>316</v>
      </c>
      <c r="C4" s="169" t="s">
        <v>317</v>
      </c>
      <c r="D4" s="132" t="s">
        <v>318</v>
      </c>
    </row>
    <row r="5" spans="1:4" x14ac:dyDescent="0.4">
      <c r="A5" s="246" t="s">
        <v>76</v>
      </c>
      <c r="B5" s="449">
        <v>24139</v>
      </c>
      <c r="C5" s="451">
        <v>1115</v>
      </c>
      <c r="D5" s="528">
        <f>SUM(B5:C5)</f>
        <v>25254</v>
      </c>
    </row>
    <row r="6" spans="1:4" ht="18.75" thickBot="1" x14ac:dyDescent="0.45">
      <c r="A6" s="248" t="s">
        <v>75</v>
      </c>
      <c r="B6" s="529">
        <v>3551</v>
      </c>
      <c r="C6" s="446">
        <v>407</v>
      </c>
      <c r="D6" s="530">
        <f>SUM(B6:C6)</f>
        <v>3958</v>
      </c>
    </row>
    <row r="7" spans="1:4" ht="18.75" thickBot="1" x14ac:dyDescent="0.45">
      <c r="A7" s="231" t="s">
        <v>55</v>
      </c>
      <c r="B7" s="525">
        <f>SUM(B5:B6)</f>
        <v>27690</v>
      </c>
      <c r="C7" s="448">
        <f>SUM(C5:C6)</f>
        <v>1522</v>
      </c>
      <c r="D7" s="531">
        <f>SUM(D5:D6)</f>
        <v>29212</v>
      </c>
    </row>
    <row r="24" spans="1:4" x14ac:dyDescent="0.4">
      <c r="A24" s="77"/>
      <c r="B24" s="77"/>
      <c r="C24" s="77"/>
      <c r="D24" s="77"/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="60" zoomScaleNormal="100" workbookViewId="0">
      <selection sqref="A1:E1"/>
    </sheetView>
  </sheetViews>
  <sheetFormatPr defaultRowHeight="18" x14ac:dyDescent="0.4"/>
  <cols>
    <col min="1" max="1" width="9" style="42"/>
    <col min="2" max="2" width="11" style="42" customWidth="1"/>
    <col min="3" max="3" width="8.75" style="42" bestFit="1" customWidth="1"/>
    <col min="4" max="4" width="7" style="42" bestFit="1" customWidth="1"/>
    <col min="5" max="16384" width="9" style="42"/>
  </cols>
  <sheetData>
    <row r="1" spans="1:4" ht="24" x14ac:dyDescent="0.4">
      <c r="A1" s="76" t="s">
        <v>368</v>
      </c>
    </row>
    <row r="2" spans="1:4" ht="13.5" customHeight="1" x14ac:dyDescent="0.4">
      <c r="A2" s="76"/>
    </row>
    <row r="3" spans="1:4" ht="18.75" thickBot="1" x14ac:dyDescent="0.45">
      <c r="A3" s="244"/>
      <c r="B3" s="258"/>
      <c r="C3" s="167" t="s">
        <v>329</v>
      </c>
      <c r="D3" s="78"/>
    </row>
    <row r="4" spans="1:4" x14ac:dyDescent="0.4">
      <c r="A4" s="246" t="s">
        <v>80</v>
      </c>
      <c r="B4" s="449">
        <v>19081</v>
      </c>
      <c r="C4" s="522">
        <f>B4/SUM($B$4:$B$6)</f>
        <v>0.65319046966999861</v>
      </c>
    </row>
    <row r="5" spans="1:4" x14ac:dyDescent="0.4">
      <c r="A5" s="247" t="s">
        <v>79</v>
      </c>
      <c r="B5" s="523">
        <v>8188</v>
      </c>
      <c r="C5" s="524">
        <f>B5/SUM($B$4:$B$6)</f>
        <v>0.28029576886211144</v>
      </c>
    </row>
    <row r="6" spans="1:4" ht="18.75" thickBot="1" x14ac:dyDescent="0.45">
      <c r="A6" s="175" t="s">
        <v>78</v>
      </c>
      <c r="B6" s="525">
        <v>1943</v>
      </c>
      <c r="C6" s="526">
        <f>B6/SUM($B$4:$B$6)</f>
        <v>6.6513761467889912E-2</v>
      </c>
    </row>
    <row r="7" spans="1:4" ht="18.75" thickBot="1" x14ac:dyDescent="0.45">
      <c r="A7" s="231" t="s">
        <v>24</v>
      </c>
      <c r="B7" s="525">
        <f>SUM(B4:B6)</f>
        <v>29212</v>
      </c>
      <c r="C7" s="527">
        <f>B7/SUM($B$4:$B$6)</f>
        <v>1</v>
      </c>
    </row>
    <row r="8" spans="1:4" x14ac:dyDescent="0.4">
      <c r="A8" s="262" t="s">
        <v>77</v>
      </c>
    </row>
    <row r="24" spans="1:4" x14ac:dyDescent="0.4">
      <c r="A24" s="77"/>
      <c r="B24" s="77"/>
      <c r="C24" s="77"/>
      <c r="D24" s="77"/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view="pageBreakPreview" zoomScale="60" zoomScaleNormal="100" workbookViewId="0">
      <selection sqref="A1:E1"/>
    </sheetView>
  </sheetViews>
  <sheetFormatPr defaultRowHeight="18" x14ac:dyDescent="0.4"/>
  <cols>
    <col min="1" max="1" width="13.875" style="42" bestFit="1" customWidth="1"/>
    <col min="2" max="2" width="20.5" style="42" bestFit="1" customWidth="1"/>
    <col min="3" max="3" width="11.125" style="42" customWidth="1"/>
    <col min="4" max="4" width="9.5" style="42" bestFit="1" customWidth="1"/>
    <col min="5" max="16384" width="9" style="42"/>
  </cols>
  <sheetData>
    <row r="1" spans="1:4" ht="24" x14ac:dyDescent="0.4">
      <c r="A1" s="573" t="s">
        <v>299</v>
      </c>
      <c r="B1" s="573"/>
      <c r="C1" s="79"/>
      <c r="D1" s="79"/>
    </row>
    <row r="2" spans="1:4" ht="24.75" thickBot="1" x14ac:dyDescent="0.45">
      <c r="A2" s="176"/>
      <c r="B2" s="176"/>
      <c r="C2" s="176"/>
      <c r="D2" s="512" t="s">
        <v>329</v>
      </c>
    </row>
    <row r="3" spans="1:4" ht="36.75" thickBot="1" x14ac:dyDescent="0.45">
      <c r="A3" s="574"/>
      <c r="B3" s="575"/>
      <c r="C3" s="255" t="s">
        <v>366</v>
      </c>
      <c r="D3" s="255" t="s">
        <v>89</v>
      </c>
    </row>
    <row r="4" spans="1:4" x14ac:dyDescent="0.4">
      <c r="A4" s="576" t="s">
        <v>88</v>
      </c>
      <c r="B4" s="177" t="s">
        <v>300</v>
      </c>
      <c r="C4" s="513">
        <v>0</v>
      </c>
      <c r="D4" s="514">
        <v>723</v>
      </c>
    </row>
    <row r="5" spans="1:4" x14ac:dyDescent="0.4">
      <c r="A5" s="577"/>
      <c r="B5" s="179" t="s">
        <v>87</v>
      </c>
      <c r="C5" s="515">
        <v>32</v>
      </c>
      <c r="D5" s="516">
        <v>3321</v>
      </c>
    </row>
    <row r="6" spans="1:4" x14ac:dyDescent="0.4">
      <c r="A6" s="578" t="s">
        <v>86</v>
      </c>
      <c r="B6" s="179" t="s">
        <v>301</v>
      </c>
      <c r="C6" s="515">
        <v>0</v>
      </c>
      <c r="D6" s="517">
        <v>684</v>
      </c>
    </row>
    <row r="7" spans="1:4" x14ac:dyDescent="0.4">
      <c r="A7" s="577"/>
      <c r="B7" s="179" t="s">
        <v>85</v>
      </c>
      <c r="C7" s="515">
        <v>18</v>
      </c>
      <c r="D7" s="516">
        <v>14969</v>
      </c>
    </row>
    <row r="8" spans="1:4" x14ac:dyDescent="0.4">
      <c r="A8" s="578" t="s">
        <v>302</v>
      </c>
      <c r="B8" s="179" t="s">
        <v>303</v>
      </c>
      <c r="C8" s="515">
        <v>0</v>
      </c>
      <c r="D8" s="517">
        <v>96</v>
      </c>
    </row>
    <row r="9" spans="1:4" x14ac:dyDescent="0.4">
      <c r="A9" s="579"/>
      <c r="B9" s="179" t="s">
        <v>84</v>
      </c>
      <c r="C9" s="515">
        <v>108</v>
      </c>
      <c r="D9" s="516">
        <v>4329</v>
      </c>
    </row>
    <row r="10" spans="1:4" x14ac:dyDescent="0.4">
      <c r="A10" s="577"/>
      <c r="B10" s="179" t="s">
        <v>83</v>
      </c>
      <c r="C10" s="515">
        <v>7</v>
      </c>
      <c r="D10" s="516">
        <v>1855</v>
      </c>
    </row>
    <row r="11" spans="1:4" x14ac:dyDescent="0.4">
      <c r="A11" s="578" t="s">
        <v>82</v>
      </c>
      <c r="B11" s="179" t="s">
        <v>304</v>
      </c>
      <c r="C11" s="515">
        <v>90</v>
      </c>
      <c r="D11" s="516">
        <v>14834</v>
      </c>
    </row>
    <row r="12" spans="1:4" ht="18.75" thickBot="1" x14ac:dyDescent="0.45">
      <c r="A12" s="580"/>
      <c r="B12" s="181" t="s">
        <v>81</v>
      </c>
      <c r="C12" s="518">
        <v>0</v>
      </c>
      <c r="D12" s="519">
        <v>53</v>
      </c>
    </row>
    <row r="13" spans="1:4" ht="18.75" thickBot="1" x14ac:dyDescent="0.45">
      <c r="A13" s="559" t="s">
        <v>55</v>
      </c>
      <c r="B13" s="560"/>
      <c r="C13" s="520">
        <f>SUM(C4:C12)</f>
        <v>255</v>
      </c>
      <c r="D13" s="521">
        <f>SUM(D4:D12)</f>
        <v>40864</v>
      </c>
    </row>
  </sheetData>
  <mergeCells count="7">
    <mergeCell ref="A13:B13"/>
    <mergeCell ref="A1:B1"/>
    <mergeCell ref="A3:B3"/>
    <mergeCell ref="A4:A5"/>
    <mergeCell ref="A6:A7"/>
    <mergeCell ref="A8:A10"/>
    <mergeCell ref="A11:A12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view="pageBreakPreview" zoomScale="60" zoomScaleNormal="100" workbookViewId="0">
      <selection sqref="A1:N1"/>
    </sheetView>
  </sheetViews>
  <sheetFormatPr defaultRowHeight="18" x14ac:dyDescent="0.4"/>
  <cols>
    <col min="1" max="1" width="20.5" style="42" bestFit="1" customWidth="1"/>
    <col min="2" max="13" width="6.625" style="42" bestFit="1" customWidth="1"/>
    <col min="14" max="14" width="7.625" style="42" bestFit="1" customWidth="1"/>
    <col min="15" max="16384" width="9" style="42"/>
  </cols>
  <sheetData>
    <row r="1" spans="1:14" ht="24" x14ac:dyDescent="0.4">
      <c r="A1" s="551" t="s">
        <v>305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</row>
    <row r="2" spans="1:14" ht="18.75" thickBot="1" x14ac:dyDescent="0.45"/>
    <row r="3" spans="1:14" ht="18.75" thickBot="1" x14ac:dyDescent="0.45">
      <c r="A3" s="80"/>
      <c r="B3" s="81" t="s">
        <v>105</v>
      </c>
      <c r="C3" s="82" t="s">
        <v>104</v>
      </c>
      <c r="D3" s="82" t="s">
        <v>103</v>
      </c>
      <c r="E3" s="82" t="s">
        <v>102</v>
      </c>
      <c r="F3" s="82" t="s">
        <v>101</v>
      </c>
      <c r="G3" s="82" t="s">
        <v>100</v>
      </c>
      <c r="H3" s="82" t="s">
        <v>99</v>
      </c>
      <c r="I3" s="82" t="s">
        <v>98</v>
      </c>
      <c r="J3" s="82" t="s">
        <v>97</v>
      </c>
      <c r="K3" s="82" t="s">
        <v>96</v>
      </c>
      <c r="L3" s="82" t="s">
        <v>95</v>
      </c>
      <c r="M3" s="83" t="s">
        <v>94</v>
      </c>
      <c r="N3" s="69" t="s">
        <v>306</v>
      </c>
    </row>
    <row r="4" spans="1:14" ht="18.75" thickBot="1" x14ac:dyDescent="0.45">
      <c r="A4" s="49" t="s">
        <v>93</v>
      </c>
      <c r="B4" s="358">
        <v>4420</v>
      </c>
      <c r="C4" s="22">
        <v>2682</v>
      </c>
      <c r="D4" s="22">
        <v>4773</v>
      </c>
      <c r="E4" s="22">
        <v>5053</v>
      </c>
      <c r="F4" s="22">
        <v>5433</v>
      </c>
      <c r="G4" s="22">
        <v>5722</v>
      </c>
      <c r="H4" s="22">
        <v>5025</v>
      </c>
      <c r="I4" s="22">
        <v>5160</v>
      </c>
      <c r="J4" s="22">
        <v>4076</v>
      </c>
      <c r="K4" s="22">
        <v>4895</v>
      </c>
      <c r="L4" s="22">
        <v>4611</v>
      </c>
      <c r="M4" s="161">
        <v>5565</v>
      </c>
      <c r="N4" s="166">
        <f>SUM(B4:M4)</f>
        <v>57415</v>
      </c>
    </row>
    <row r="5" spans="1:14" ht="18.75" thickBot="1" x14ac:dyDescent="0.45">
      <c r="A5" s="49" t="s">
        <v>92</v>
      </c>
      <c r="B5" s="23">
        <v>80</v>
      </c>
      <c r="C5" s="398">
        <v>27</v>
      </c>
      <c r="D5" s="398">
        <v>35</v>
      </c>
      <c r="E5" s="398">
        <v>39</v>
      </c>
      <c r="F5" s="398">
        <v>36</v>
      </c>
      <c r="G5" s="398">
        <v>62</v>
      </c>
      <c r="H5" s="398">
        <v>73</v>
      </c>
      <c r="I5" s="398">
        <v>48</v>
      </c>
      <c r="J5" s="398">
        <v>49</v>
      </c>
      <c r="K5" s="398">
        <v>72</v>
      </c>
      <c r="L5" s="398">
        <v>62</v>
      </c>
      <c r="M5" s="399">
        <v>41</v>
      </c>
      <c r="N5" s="166">
        <f t="shared" ref="N5:N8" si="0">SUM(B5:M5)</f>
        <v>624</v>
      </c>
    </row>
    <row r="6" spans="1:14" ht="18.75" thickBot="1" x14ac:dyDescent="0.45">
      <c r="A6" s="49" t="s">
        <v>91</v>
      </c>
      <c r="B6" s="23">
        <v>66</v>
      </c>
      <c r="C6" s="22">
        <v>61</v>
      </c>
      <c r="D6" s="398">
        <v>94</v>
      </c>
      <c r="E6" s="398">
        <v>105</v>
      </c>
      <c r="F6" s="398">
        <v>73</v>
      </c>
      <c r="G6" s="398">
        <v>153</v>
      </c>
      <c r="H6" s="398">
        <v>99</v>
      </c>
      <c r="I6" s="398">
        <v>112</v>
      </c>
      <c r="J6" s="398">
        <v>69</v>
      </c>
      <c r="K6" s="398">
        <v>65</v>
      </c>
      <c r="L6" s="398">
        <v>67</v>
      </c>
      <c r="M6" s="399">
        <v>46</v>
      </c>
      <c r="N6" s="166">
        <f t="shared" si="0"/>
        <v>1010</v>
      </c>
    </row>
    <row r="7" spans="1:14" ht="18.75" thickBot="1" x14ac:dyDescent="0.45">
      <c r="A7" s="49" t="s">
        <v>90</v>
      </c>
      <c r="B7" s="23">
        <v>120</v>
      </c>
      <c r="C7" s="398">
        <v>87</v>
      </c>
      <c r="D7" s="398">
        <v>124</v>
      </c>
      <c r="E7" s="398">
        <v>145</v>
      </c>
      <c r="F7" s="398">
        <v>121</v>
      </c>
      <c r="G7" s="398">
        <v>93</v>
      </c>
      <c r="H7" s="398">
        <v>139</v>
      </c>
      <c r="I7" s="398">
        <v>122</v>
      </c>
      <c r="J7" s="398">
        <v>71</v>
      </c>
      <c r="K7" s="398">
        <v>217</v>
      </c>
      <c r="L7" s="398">
        <v>109</v>
      </c>
      <c r="M7" s="399">
        <v>111</v>
      </c>
      <c r="N7" s="166">
        <f t="shared" si="0"/>
        <v>1459</v>
      </c>
    </row>
    <row r="8" spans="1:14" ht="19.5" thickBot="1" x14ac:dyDescent="0.45">
      <c r="A8" s="48" t="s">
        <v>24</v>
      </c>
      <c r="B8" s="316">
        <f>SUM(B4:B7)</f>
        <v>4686</v>
      </c>
      <c r="C8" s="317">
        <f t="shared" ref="C8:M8" si="1">SUM(C4:C7)</f>
        <v>2857</v>
      </c>
      <c r="D8" s="317">
        <f t="shared" si="1"/>
        <v>5026</v>
      </c>
      <c r="E8" s="317">
        <f t="shared" si="1"/>
        <v>5342</v>
      </c>
      <c r="F8" s="317">
        <f t="shared" si="1"/>
        <v>5663</v>
      </c>
      <c r="G8" s="317">
        <f t="shared" si="1"/>
        <v>6030</v>
      </c>
      <c r="H8" s="317">
        <f t="shared" si="1"/>
        <v>5336</v>
      </c>
      <c r="I8" s="317">
        <f t="shared" si="1"/>
        <v>5442</v>
      </c>
      <c r="J8" s="317">
        <f t="shared" si="1"/>
        <v>4265</v>
      </c>
      <c r="K8" s="317">
        <f t="shared" si="1"/>
        <v>5249</v>
      </c>
      <c r="L8" s="317">
        <f t="shared" si="1"/>
        <v>4849</v>
      </c>
      <c r="M8" s="318">
        <f t="shared" si="1"/>
        <v>5763</v>
      </c>
      <c r="N8" s="300">
        <f t="shared" si="0"/>
        <v>60508</v>
      </c>
    </row>
    <row r="9" spans="1:14" x14ac:dyDescent="0.4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4" x14ac:dyDescent="0.4">
      <c r="E10" s="85"/>
      <c r="F10" s="85"/>
      <c r="G10" s="85"/>
      <c r="H10" s="85"/>
      <c r="I10" s="85"/>
      <c r="J10" s="85"/>
      <c r="K10" s="85"/>
      <c r="L10" s="85"/>
      <c r="M10" s="85"/>
      <c r="N10" s="85"/>
    </row>
  </sheetData>
  <mergeCells count="1">
    <mergeCell ref="A1:N1"/>
  </mergeCells>
  <phoneticPr fontId="3"/>
  <pageMargins left="0.7" right="0.7" top="0.75" bottom="0.75" header="0.3" footer="0.3"/>
  <pageSetup paperSize="9"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view="pageBreakPreview" zoomScale="60" zoomScaleNormal="100" workbookViewId="0">
      <selection activeCell="C3" sqref="C3"/>
    </sheetView>
  </sheetViews>
  <sheetFormatPr defaultRowHeight="18" x14ac:dyDescent="0.4"/>
  <cols>
    <col min="1" max="1" width="22.75" style="42" bestFit="1" customWidth="1"/>
    <col min="2" max="2" width="16.5" style="42" bestFit="1" customWidth="1"/>
    <col min="3" max="3" width="16.875" style="42" customWidth="1"/>
    <col min="4" max="4" width="11" style="42" bestFit="1" customWidth="1"/>
    <col min="5" max="16384" width="9" style="42"/>
  </cols>
  <sheetData>
    <row r="1" spans="1:4" ht="24" x14ac:dyDescent="0.4">
      <c r="A1" s="581" t="s">
        <v>114</v>
      </c>
      <c r="B1" s="581"/>
      <c r="C1" s="581"/>
      <c r="D1" s="581"/>
    </row>
    <row r="2" spans="1:4" ht="15" customHeight="1" thickBot="1" x14ac:dyDescent="0.45">
      <c r="A2" s="51"/>
      <c r="B2" s="51"/>
      <c r="C2" s="51"/>
      <c r="D2" s="51"/>
    </row>
    <row r="3" spans="1:4" ht="18.75" thickBot="1" x14ac:dyDescent="0.45">
      <c r="A3" s="86"/>
      <c r="B3" s="50" t="s">
        <v>307</v>
      </c>
      <c r="C3" s="50" t="s">
        <v>308</v>
      </c>
      <c r="D3" s="87" t="s">
        <v>309</v>
      </c>
    </row>
    <row r="4" spans="1:4" x14ac:dyDescent="0.4">
      <c r="A4" s="88" t="s">
        <v>310</v>
      </c>
      <c r="B4" s="508">
        <v>44</v>
      </c>
      <c r="C4" s="508">
        <v>240</v>
      </c>
      <c r="D4" s="509">
        <v>4423</v>
      </c>
    </row>
    <row r="5" spans="1:4" x14ac:dyDescent="0.4">
      <c r="A5" s="89" t="s">
        <v>311</v>
      </c>
      <c r="B5" s="510">
        <v>9</v>
      </c>
      <c r="C5" s="510">
        <v>12</v>
      </c>
      <c r="D5" s="470">
        <v>864</v>
      </c>
    </row>
    <row r="6" spans="1:4" ht="18.75" thickBot="1" x14ac:dyDescent="0.45">
      <c r="A6" s="90" t="s">
        <v>312</v>
      </c>
      <c r="B6" s="511">
        <v>0</v>
      </c>
      <c r="C6" s="511">
        <v>0</v>
      </c>
      <c r="D6" s="511">
        <v>0</v>
      </c>
    </row>
  </sheetData>
  <mergeCells count="1">
    <mergeCell ref="A1:D1"/>
  </mergeCells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24469EBE17FE48887FEC7B1850983B" ma:contentTypeVersion="3" ma:contentTypeDescription="新しいドキュメントを作成します。" ma:contentTypeScope="" ma:versionID="3c7bed3696aa2a19e6fd1ddc17505c85">
  <xsd:schema xmlns:xsd="http://www.w3.org/2001/XMLSchema" xmlns:xs="http://www.w3.org/2001/XMLSchema" xmlns:p="http://schemas.microsoft.com/office/2006/metadata/properties" xmlns:ns2="23185ab1-c62b-4281-96f6-26826f324ebc" targetNamespace="http://schemas.microsoft.com/office/2006/metadata/properties" ma:root="true" ma:fieldsID="ddf95cad27346d73d8279990cf88bcec" ns2:_="">
    <xsd:import namespace="23185ab1-c62b-4281-96f6-26826f324eb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85ab1-c62b-4281-96f6-26826f324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2FD95F-0F27-4303-BD0C-CAA9F94FCF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18A8FF-80F7-4076-8884-B80AA408F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185ab1-c62b-4281-96f6-26826f324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615651-92D3-426C-B3CC-4B5656BD853B}">
  <ds:schemaRefs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23185ab1-c62b-4281-96f6-26826f324ebc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5</vt:i4>
      </vt:variant>
    </vt:vector>
  </HeadingPairs>
  <TitlesOfParts>
    <vt:vector size="46" baseType="lpstr">
      <vt:lpstr>(p.3)当初予算</vt:lpstr>
      <vt:lpstr>(p.4)建物面積・床面積内訳</vt:lpstr>
      <vt:lpstr>(p.6)閲覧室等の状況 </vt:lpstr>
      <vt:lpstr>(p.8)図書所蔵統計 </vt:lpstr>
      <vt:lpstr>(p.8)図書受入統計 </vt:lpstr>
      <vt:lpstr>(p.8)購入・寄贈の割合 </vt:lpstr>
      <vt:lpstr>(p.8)音響・映像資料所蔵受入統計 </vt:lpstr>
      <vt:lpstr>(p.13)協力貸出(冊数) </vt:lpstr>
      <vt:lpstr>(p.13)貸出セット  </vt:lpstr>
      <vt:lpstr>(p.13)他館からの資料借受（冊数）</vt:lpstr>
      <vt:lpstr>(p.13)シャトル便による搬送（冊数） </vt:lpstr>
      <vt:lpstr>(p.13)他館からのレファレンス（件数）</vt:lpstr>
      <vt:lpstr>(p.13)遠隔地返却</vt:lpstr>
      <vt:lpstr>(p.13)自治体別貸出冊数</vt:lpstr>
      <vt:lpstr>(p.14)対面朗読サービス </vt:lpstr>
      <vt:lpstr>(p.14)身体障がい者向け郵送貸出 </vt:lpstr>
      <vt:lpstr>(p.14)録音図書等の貸出 </vt:lpstr>
      <vt:lpstr>(p.14)NDL視覚障害者等D送信 </vt:lpstr>
      <vt:lpstr>(p.14)障がい者支援室利用者支援パソコンの利用 </vt:lpstr>
      <vt:lpstr>(p.15)こども資料室入室者数 </vt:lpstr>
      <vt:lpstr>(p.15)こども資料室見学・調べ学習などの参加人数 </vt:lpstr>
      <vt:lpstr>(p.16)国際児童文学館　入館者数 </vt:lpstr>
      <vt:lpstr>(p.16)国際児童文学館　書庫出納冊数 </vt:lpstr>
      <vt:lpstr>(p.16)国際児童文学館　Web-OPAC検索回数 </vt:lpstr>
      <vt:lpstr>(p.17)国際児童文学館　受入統計 </vt:lpstr>
      <vt:lpstr>(p.17)国際児童文学館受入点数における購入・寄贈の</vt:lpstr>
      <vt:lpstr>(p.25)地下書庫見学ツアー </vt:lpstr>
      <vt:lpstr>(p.26)開館日数・入館者 </vt:lpstr>
      <vt:lpstr>(p.26)利用者登録)</vt:lpstr>
      <vt:lpstr>(p.26)有効登録者の内訳 </vt:lpstr>
      <vt:lpstr>(p.26)個人貸出・書庫出納冊数 </vt:lpstr>
      <vt:lpstr>(p.26)団体貸出  </vt:lpstr>
      <vt:lpstr>(p.26)複写 </vt:lpstr>
      <vt:lpstr>(p.26)政策立案支援サービス</vt:lpstr>
      <vt:lpstr>(p.27)個人レファレンス件数 </vt:lpstr>
      <vt:lpstr>(p.27)予約件数 </vt:lpstr>
      <vt:lpstr>(p.27)ホームページアクセス状況</vt:lpstr>
      <vt:lpstr>(p.27)「利用者のページ」アクセス数 </vt:lpstr>
      <vt:lpstr>(p.27)データベース利用件数 </vt:lpstr>
      <vt:lpstr>(p.27)無線LAN利用 </vt:lpstr>
      <vt:lpstr>(p.27)ホール・会議室の利用</vt:lpstr>
      <vt:lpstr>'(p.14)NDL視覚障害者等D送信 '!Print_Area</vt:lpstr>
      <vt:lpstr>'(p.16)国際児童文学館　入館者数 '!Print_Area</vt:lpstr>
      <vt:lpstr>'(p.17)国際児童文学館　受入統計 '!Print_Area</vt:lpstr>
      <vt:lpstr>'(p.4)建物面積・床面積内訳'!Print_Area</vt:lpstr>
      <vt:lpstr>'(p.8)図書受入統計 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職員端末機30年度3月調達</dc:creator>
  <cp:lastModifiedBy>大阪府</cp:lastModifiedBy>
  <cp:lastPrinted>2022-08-04T07:05:13Z</cp:lastPrinted>
  <dcterms:created xsi:type="dcterms:W3CDTF">2019-07-27T02:34:39Z</dcterms:created>
  <dcterms:modified xsi:type="dcterms:W3CDTF">2022-08-05T00:46:05Z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0x010100EC24469EBE17FE48887FEC7B1850983B</vt:lpwstr>
  </property>
</Properties>
</file>