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R3要覧HP・HTML化\要覧2021エクセル\"/>
    </mc:Choice>
  </mc:AlternateContent>
  <bookViews>
    <workbookView xWindow="0" yWindow="0" windowWidth="20460" windowHeight="7650"/>
  </bookViews>
  <sheets>
    <sheet name="(p.26)複写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M7" i="1"/>
  <c r="L7" i="1"/>
  <c r="K7" i="1"/>
  <c r="J7" i="1"/>
  <c r="I7" i="1"/>
  <c r="H7" i="1"/>
  <c r="G7" i="1"/>
  <c r="F7" i="1"/>
  <c r="E7" i="1"/>
  <c r="D7" i="1"/>
  <c r="C7" i="1"/>
  <c r="N7" i="1" s="1"/>
  <c r="O7" i="1" s="1"/>
  <c r="N6" i="1"/>
  <c r="O6" i="1" s="1"/>
  <c r="N5" i="1"/>
  <c r="O5" i="1" s="1"/>
</calcChain>
</file>

<file path=xl/sharedStrings.xml><?xml version="1.0" encoding="utf-8"?>
<sst xmlns="http://schemas.openxmlformats.org/spreadsheetml/2006/main" count="20" uniqueCount="20">
  <si>
    <t>※「WEB申込件数」は令和2年度より中央図書館の申込件数。令和元年度までは中央図書館・中之島図書館の合計申込件数。　※総枚数は，館内複写の枚数と郵送・WEB申込枚数の総計　</t>
    <rPh sb="5" eb="7">
      <t>モウシコミ</t>
    </rPh>
    <rPh sb="7" eb="9">
      <t>ケンスウ</t>
    </rPh>
    <rPh sb="11" eb="13">
      <t>レイワ</t>
    </rPh>
    <rPh sb="14" eb="15">
      <t>ネン</t>
    </rPh>
    <rPh sb="15" eb="16">
      <t>ド</t>
    </rPh>
    <rPh sb="18" eb="20">
      <t>チュウオウ</t>
    </rPh>
    <rPh sb="20" eb="23">
      <t>トショカン</t>
    </rPh>
    <rPh sb="24" eb="26">
      <t>モウシコミ</t>
    </rPh>
    <rPh sb="26" eb="28">
      <t>ケンスウ</t>
    </rPh>
    <rPh sb="29" eb="31">
      <t>レイワ</t>
    </rPh>
    <rPh sb="31" eb="32">
      <t>ガン</t>
    </rPh>
    <rPh sb="32" eb="34">
      <t>ネンド</t>
    </rPh>
    <rPh sb="37" eb="39">
      <t>チュウオウ</t>
    </rPh>
    <rPh sb="39" eb="42">
      <t>トショカン</t>
    </rPh>
    <rPh sb="43" eb="46">
      <t>ナカノシマ</t>
    </rPh>
    <rPh sb="46" eb="49">
      <t>トショカン</t>
    </rPh>
    <rPh sb="50" eb="52">
      <t>ゴウケイ</t>
    </rPh>
    <rPh sb="52" eb="54">
      <t>モウシコミ</t>
    </rPh>
    <rPh sb="54" eb="56">
      <t>ケンスウ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</si>
  <si>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</si>
  <si>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</si>
  <si>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</si>
  <si>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</si>
  <si>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</si>
  <si>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</si>
  <si>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</si>
  <si>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</si>
  <si>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</si>
  <si>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</si>
  <si>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</si>
  <si>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</si>
  <si>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</si>
  <si>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</si>
  <si>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郵送申込件数</t>
  </si>
  <si>
    <t>WEB申込件数</t>
    <phoneticPr fontId="3"/>
  </si>
  <si>
    <t>総枚数</t>
  </si>
  <si>
    <t>内児文館枚数</t>
  </si>
  <si>
    <r>
      <t>(p.26)複写</t>
    </r>
    <r>
      <rPr>
        <sz val="8.5"/>
        <color rgb="FF000000"/>
        <rFont val="ＭＳ 明朝"/>
        <family val="1"/>
        <charset val="128"/>
      </rPr>
      <t/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</si>
</sst>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_);[Red]\(#,##0\)"/>
    <numFmt numFmtId="178" formatCode="0_ "/>
    <numFmt numFmtId="179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8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sz val="8"/>
      <name val="游ゴシック"/>
      <family val="2"/>
      <charset val="128"/>
      <scheme val="minor"/>
    </font>
    <font>
      <sz val="11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sz val="10.5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4" fillId="0" borderId="0" xfId="0" applyFont="1" applyFill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3" fontId="7" fillId="0" borderId="11" xfId="0" applyNumberFormat="1" applyFont="1" applyFill="1" applyBorder="1" applyAlignment="1">
      <alignment horizontal="right" vertical="center" wrapText="1"/>
    </xf>
    <xf numFmtId="176" fontId="7" fillId="0" borderId="7" xfId="0" applyNumberFormat="1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right" vertical="center" wrapText="1"/>
    </xf>
    <xf numFmtId="3" fontId="7" fillId="0" borderId="16" xfId="0" applyNumberFormat="1" applyFont="1" applyFill="1" applyBorder="1" applyAlignment="1">
      <alignment horizontal="right" vertical="center" wrapText="1"/>
    </xf>
    <xf numFmtId="176" fontId="7" fillId="0" borderId="17" xfId="0" applyNumberFormat="1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right" vertical="center" wrapText="1"/>
    </xf>
    <xf numFmtId="3" fontId="7" fillId="0" borderId="19" xfId="0" applyNumberFormat="1" applyFont="1" applyFill="1" applyBorder="1" applyAlignment="1">
      <alignment horizontal="right" vertical="center" wrapText="1"/>
    </xf>
    <xf numFmtId="3" fontId="7" fillId="0" borderId="20" xfId="0" applyNumberFormat="1" applyFont="1" applyFill="1" applyBorder="1" applyAlignment="1">
      <alignment horizontal="right" vertical="center" wrapText="1"/>
    </xf>
    <xf numFmtId="3" fontId="7" fillId="0" borderId="21" xfId="0" applyNumberFormat="1" applyFont="1" applyFill="1" applyBorder="1" applyAlignment="1">
      <alignment horizontal="right" vertical="center" wrapText="1"/>
    </xf>
    <xf numFmtId="177" fontId="7" fillId="0" borderId="21" xfId="0" applyNumberFormat="1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 vertical="center" wrapText="1"/>
    </xf>
    <xf numFmtId="3" fontId="7" fillId="0" borderId="22" xfId="0" applyNumberFormat="1" applyFont="1" applyBorder="1" applyAlignment="1">
      <alignment horizontal="right" vertical="center" wrapText="1"/>
    </xf>
    <xf numFmtId="178" fontId="7" fillId="0" borderId="22" xfId="0" applyNumberFormat="1" applyFont="1" applyBorder="1" applyAlignment="1">
      <alignment horizontal="right" vertical="center" wrapText="1"/>
    </xf>
    <xf numFmtId="0" fontId="9" fillId="0" borderId="0" xfId="0" applyFont="1" applyFill="1" applyAlignment="1">
      <alignment horizontal="justify" vertical="center"/>
    </xf>
    <xf numFmtId="179" fontId="4" fillId="0" borderId="0" xfId="0" applyNumberFormat="1" applyFont="1" applyFill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workbookViewId="0">
      <selection activeCell="A2" sqref="A2"/>
    </sheetView>
  </sheetViews>
  <sheetFormatPr defaultColWidth="22.75" defaultRowHeight="18" x14ac:dyDescent="0.4"/>
  <cols>
    <col min="1" max="1" width="13.875" style="2" bestFit="1" customWidth="1"/>
    <col min="2" max="13" width="7.5" style="2" bestFit="1" customWidth="1"/>
    <col min="14" max="14" width="8.5" style="2" bestFit="1" customWidth="1"/>
    <col min="15" max="15" width="6" style="2" customWidth="1"/>
    <col min="16" max="16384" width="22.75" style="2"/>
  </cols>
  <sheetData>
    <row r="1" spans="1:15" ht="24" x14ac:dyDescent="0.4">
      <c r="A1" s="1" t="s">
        <v>19</v>
      </c>
    </row>
    <row r="2" spans="1:15" ht="24" x14ac:dyDescent="0.4">
      <c r="A2" s="1"/>
    </row>
    <row r="3" spans="1:15" ht="18.75" thickBot="1" x14ac:dyDescent="0.45">
      <c r="A3" s="35" t="s">
        <v>0</v>
      </c>
      <c r="B3" s="35"/>
      <c r="C3" s="35"/>
      <c r="D3" s="35"/>
      <c r="E3" s="35"/>
      <c r="F3" s="35"/>
      <c r="G3" s="35"/>
      <c r="H3" s="35"/>
      <c r="I3" s="36"/>
      <c r="J3" s="36"/>
      <c r="K3" s="36"/>
      <c r="L3" s="36"/>
      <c r="M3" s="36"/>
      <c r="N3" s="36"/>
      <c r="O3" s="36"/>
    </row>
    <row r="4" spans="1:15" ht="32.25" thickBot="1" x14ac:dyDescent="0.45">
      <c r="A4" s="3"/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6" t="s">
        <v>12</v>
      </c>
      <c r="N4" s="7" t="s">
        <v>13</v>
      </c>
      <c r="O4" s="8" t="s">
        <v>14</v>
      </c>
    </row>
    <row r="5" spans="1:15" x14ac:dyDescent="0.4">
      <c r="A5" s="9" t="s">
        <v>15</v>
      </c>
      <c r="B5" s="10">
        <v>73</v>
      </c>
      <c r="C5" s="11">
        <v>13</v>
      </c>
      <c r="D5" s="11">
        <v>41</v>
      </c>
      <c r="E5" s="11">
        <v>21</v>
      </c>
      <c r="F5" s="11">
        <v>44</v>
      </c>
      <c r="G5" s="11">
        <v>72</v>
      </c>
      <c r="H5" s="11">
        <v>92</v>
      </c>
      <c r="I5" s="11">
        <v>48</v>
      </c>
      <c r="J5" s="11">
        <v>40</v>
      </c>
      <c r="K5" s="11">
        <v>20</v>
      </c>
      <c r="L5" s="11">
        <v>59</v>
      </c>
      <c r="M5" s="12">
        <v>11</v>
      </c>
      <c r="N5" s="13">
        <f>SUM(B5:M5)</f>
        <v>534</v>
      </c>
      <c r="O5" s="14">
        <f>N5/261</f>
        <v>2.0459770114942528</v>
      </c>
    </row>
    <row r="6" spans="1:15" x14ac:dyDescent="0.4">
      <c r="A6" s="15" t="s">
        <v>16</v>
      </c>
      <c r="B6" s="16">
        <v>299</v>
      </c>
      <c r="C6" s="17">
        <v>709</v>
      </c>
      <c r="D6" s="17">
        <v>293</v>
      </c>
      <c r="E6" s="17">
        <v>336</v>
      </c>
      <c r="F6" s="17">
        <v>375</v>
      </c>
      <c r="G6" s="17">
        <v>330</v>
      </c>
      <c r="H6" s="17">
        <v>380</v>
      </c>
      <c r="I6" s="17">
        <v>342</v>
      </c>
      <c r="J6" s="17">
        <v>183</v>
      </c>
      <c r="K6" s="17">
        <v>101</v>
      </c>
      <c r="L6" s="17">
        <v>404</v>
      </c>
      <c r="M6" s="18">
        <v>254</v>
      </c>
      <c r="N6" s="19">
        <f>SUM(B6:M6)</f>
        <v>4006</v>
      </c>
      <c r="O6" s="20">
        <f>N6/365</f>
        <v>10.975342465753425</v>
      </c>
    </row>
    <row r="7" spans="1:15" x14ac:dyDescent="0.4">
      <c r="A7" s="15" t="s">
        <v>17</v>
      </c>
      <c r="B7" s="21">
        <v>3135</v>
      </c>
      <c r="C7" s="22">
        <f>2858+16+398+108+44+116+395+2+4458</f>
        <v>8395</v>
      </c>
      <c r="D7" s="22">
        <f>12223+304+1889+758+244+2+334+1007+90+2213</f>
        <v>19064</v>
      </c>
      <c r="E7" s="22">
        <f>14253+273+3014+765+232+30+51+1652+36+7942</f>
        <v>28248</v>
      </c>
      <c r="F7" s="22">
        <f>13379+444+4382+498+898+17+11+681+31+4984</f>
        <v>25325</v>
      </c>
      <c r="G7" s="22">
        <f>12849+258+2725+379+126+1402+14+3666</f>
        <v>21419</v>
      </c>
      <c r="H7" s="22">
        <f>12947+196+1744+215+81+12+87+1861+5+4873</f>
        <v>22021</v>
      </c>
      <c r="I7" s="22">
        <f>11192+166+3239+615+223+2+44+1987+5203</f>
        <v>22671</v>
      </c>
      <c r="J7" s="22">
        <f>9515+124+3264+535+155+115+1069+6+2453</f>
        <v>17236</v>
      </c>
      <c r="K7" s="22">
        <f>10038+158+3319+329+50+1+74+1617+1+3063</f>
        <v>18650</v>
      </c>
      <c r="L7" s="22">
        <f>12632+191+1404+276+71+40+1239+3+2313</f>
        <v>18169</v>
      </c>
      <c r="M7" s="23">
        <f>12006+199+2234+453+236+1+20+1090+12+2685</f>
        <v>18936</v>
      </c>
      <c r="N7" s="24">
        <f>SUM(B7:M7)</f>
        <v>223269</v>
      </c>
      <c r="O7" s="25">
        <f>N7/261</f>
        <v>855.43678160919535</v>
      </c>
    </row>
    <row r="8" spans="1:15" ht="18.75" thickBot="1" x14ac:dyDescent="0.45">
      <c r="A8" s="26" t="s">
        <v>18</v>
      </c>
      <c r="B8" s="27">
        <v>294</v>
      </c>
      <c r="C8" s="28">
        <v>257</v>
      </c>
      <c r="D8" s="28">
        <v>733</v>
      </c>
      <c r="E8" s="29">
        <v>1499</v>
      </c>
      <c r="F8" s="29">
        <v>3088</v>
      </c>
      <c r="G8" s="29">
        <v>1449</v>
      </c>
      <c r="H8" s="29">
        <v>2217</v>
      </c>
      <c r="I8" s="29">
        <v>3819</v>
      </c>
      <c r="J8" s="29">
        <v>1942</v>
      </c>
      <c r="K8" s="28">
        <v>762</v>
      </c>
      <c r="L8" s="28">
        <v>697</v>
      </c>
      <c r="M8" s="30">
        <v>1293</v>
      </c>
      <c r="N8" s="31">
        <v>17970</v>
      </c>
      <c r="O8" s="32">
        <f>N8/261</f>
        <v>68.850574712643677</v>
      </c>
    </row>
    <row r="9" spans="1:15" x14ac:dyDescent="0.4">
      <c r="A9" s="33"/>
    </row>
    <row r="10" spans="1:15" x14ac:dyDescent="0.4"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5" x14ac:dyDescent="0.4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5" x14ac:dyDescent="0.4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5" x14ac:dyDescent="0.4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</sheetData>
  <mergeCells count="1">
    <mergeCell ref="A3:O3"/>
  </mergeCells>
  <phoneticPr fontId="3"/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(p.26)複写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2021-07-16T03:07:34Z</dcterms:created>
  <dcterms:modified xsi:type="dcterms:W3CDTF">2021-07-21T00:39:50Z</dcterms:modified>
</cp:coreProperties>
</file>