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810" yWindow="420" windowWidth="10200" windowHeight="7695" firstSheet="34" activeTab="34"/>
  </bookViews>
  <sheets>
    <sheet name="(p.3)当初予算" sheetId="2" r:id="rId1"/>
    <sheet name="(p.4)建物面積・床面積内訳" sheetId="3" r:id="rId2"/>
    <sheet name="(p.5)閲覧室等の状況" sheetId="4" r:id="rId3"/>
    <sheet name="(p.6)図書所蔵統計" sheetId="6" r:id="rId4"/>
    <sheet name="(p.6)図書受入統計" sheetId="5" r:id="rId5"/>
    <sheet name="(p.6)音響・映像資料所蔵受入統計" sheetId="7" r:id="rId6"/>
    <sheet name="(p.24)開館日数・入館者" sheetId="8" r:id="rId7"/>
    <sheet name="(p.24)利用者登録" sheetId="9" r:id="rId8"/>
    <sheet name="(p.24)有効登録者の内訳" sheetId="10" r:id="rId9"/>
    <sheet name="(p.24)個人貸出・書庫出納冊数" sheetId="11" r:id="rId10"/>
    <sheet name="(p.24)団体貸出" sheetId="12" r:id="rId11"/>
    <sheet name="(p.24)予約件数" sheetId="13" r:id="rId12"/>
    <sheet name="(p.24)ホームページアクセス状況" sheetId="14" r:id="rId13"/>
    <sheet name="(p.25)「利用者のページ」アクセス数" sheetId="48" r:id="rId14"/>
    <sheet name="(p.25)レファレンス件数" sheetId="49" r:id="rId15"/>
    <sheet name="(p.25)複写" sheetId="17" r:id="rId16"/>
    <sheet name="(p.25)データベース利用件数" sheetId="18" r:id="rId17"/>
    <sheet name="(p.13)政策立案支援サービス" sheetId="21" r:id="rId18"/>
    <sheet name="(p.25)無線LAN利用" sheetId="19" r:id="rId19"/>
    <sheet name="(p.25)ホール・会議室の利用" sheetId="22" r:id="rId20"/>
    <sheet name="(p.11)協力貸出(冊数)" sheetId="23" r:id="rId21"/>
    <sheet name="(p.11)貸出セット" sheetId="43" r:id="rId22"/>
    <sheet name="(p.11)他館からの資料借受（冊数）" sheetId="24" r:id="rId23"/>
    <sheet name="(p.11)シャトル便による搬送（冊数）" sheetId="25" r:id="rId24"/>
    <sheet name="(p.11)協力レファレンス（件数）" sheetId="26" r:id="rId25"/>
    <sheet name="(p.11)自治体別貸出冊数" sheetId="27" r:id="rId26"/>
    <sheet name="(p.12)対面朗読サービス" sheetId="28" r:id="rId27"/>
    <sheet name="(p.12)身体障がい者向け郵送貸出" sheetId="29" r:id="rId28"/>
    <sheet name="(p.12)録音図書等の貸出" sheetId="30" r:id="rId29"/>
    <sheet name="(p.12)NDL視覚障害者等D送信" sheetId="31" r:id="rId30"/>
    <sheet name="(p.12)障がい者支援室利用者支援パソコンの利用" sheetId="32" r:id="rId31"/>
    <sheet name="(p.13)こども資料室入室者数" sheetId="33" r:id="rId32"/>
    <sheet name="(p.13)こども資料室見学・調べ学習などの参加人数" sheetId="34" r:id="rId33"/>
    <sheet name="(p.14)国際児童文学館入館者数" sheetId="47" r:id="rId34"/>
    <sheet name="(p.14)国際児童文学館資料書庫出納冊数" sheetId="37" r:id="rId35"/>
    <sheet name="(p.14)国際児童文学館　Web-OPAC検索回数" sheetId="38" r:id="rId36"/>
    <sheet name="(p.15)国際児童文学館　受入統計" sheetId="39" r:id="rId37"/>
    <sheet name="(p.15)国際児童文学館受入点数における購入・寄贈の割合" sheetId="44" r:id="rId38"/>
    <sheet name="(p.23)見学視察" sheetId="40" r:id="rId39"/>
    <sheet name="(p.23)地下書庫見学ツアー" sheetId="41" r:id="rId4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9" l="1"/>
  <c r="D7" i="9" l="1"/>
  <c r="E7" i="9"/>
  <c r="F7" i="9"/>
  <c r="G7" i="9"/>
  <c r="H7" i="9"/>
  <c r="I7" i="9"/>
  <c r="J7" i="9"/>
  <c r="K7" i="9"/>
  <c r="L7" i="9"/>
  <c r="M7" i="9"/>
  <c r="N7" i="9"/>
  <c r="C7" i="9"/>
  <c r="N14" i="22"/>
  <c r="M14" i="22"/>
  <c r="L14" i="22"/>
  <c r="K14" i="22"/>
  <c r="J14" i="22"/>
  <c r="I14" i="22"/>
  <c r="H14" i="22"/>
  <c r="G14" i="22"/>
  <c r="F14" i="22"/>
  <c r="E14" i="22"/>
  <c r="D14" i="22"/>
  <c r="C14" i="22"/>
  <c r="O14" i="22" s="1"/>
  <c r="O13" i="22"/>
  <c r="O12" i="22"/>
  <c r="O11" i="22"/>
  <c r="O10" i="22"/>
  <c r="O9" i="22"/>
  <c r="O8" i="22"/>
  <c r="O7" i="22"/>
  <c r="O6" i="22"/>
  <c r="O5" i="22"/>
  <c r="O4" i="22"/>
  <c r="N5" i="8"/>
  <c r="N4" i="8"/>
  <c r="B13" i="2"/>
  <c r="N6" i="8" l="1"/>
  <c r="O4" i="26"/>
  <c r="N4" i="24"/>
  <c r="O4" i="24" s="1"/>
  <c r="N4" i="19"/>
  <c r="O4" i="19" s="1"/>
  <c r="B7" i="21"/>
  <c r="N5" i="18"/>
  <c r="N4" i="18"/>
  <c r="O4" i="18" s="1"/>
  <c r="N8" i="17"/>
  <c r="O8" i="17" s="1"/>
  <c r="N7" i="17"/>
  <c r="O7" i="17" s="1"/>
  <c r="N6" i="17"/>
  <c r="O6" i="17" s="1"/>
  <c r="N5" i="17"/>
  <c r="O5" i="17" s="1"/>
  <c r="M9" i="49"/>
  <c r="L9" i="49"/>
  <c r="K9" i="49"/>
  <c r="J9" i="49"/>
  <c r="I9" i="49"/>
  <c r="H9" i="49"/>
  <c r="G9" i="49"/>
  <c r="F9" i="49"/>
  <c r="E9" i="49"/>
  <c r="D9" i="49"/>
  <c r="C9" i="49"/>
  <c r="N7" i="49"/>
  <c r="O7" i="49" s="1"/>
  <c r="N8" i="49"/>
  <c r="O8" i="49" s="1"/>
  <c r="N6" i="49"/>
  <c r="O6" i="49" s="1"/>
  <c r="N5" i="49"/>
  <c r="O5" i="49" s="1"/>
  <c r="O9" i="13"/>
  <c r="O8" i="13"/>
  <c r="P8" i="13" s="1"/>
  <c r="O7" i="13"/>
  <c r="P7" i="13" s="1"/>
  <c r="O6" i="13"/>
  <c r="O5" i="13"/>
  <c r="P5" i="13" s="1"/>
  <c r="N9" i="49" l="1"/>
</calcChain>
</file>

<file path=xl/sharedStrings.xml><?xml version="1.0" encoding="utf-8"?>
<sst xmlns="http://schemas.openxmlformats.org/spreadsheetml/2006/main" count="767" uniqueCount="362">
  <si>
    <t>-</t>
  </si>
  <si>
    <t xml:space="preserve">                          </t>
  </si>
  <si>
    <t xml:space="preserve">                                                 </t>
  </si>
  <si>
    <t>合計</t>
  </si>
  <si>
    <t>DVD</t>
  </si>
  <si>
    <t>CD</t>
  </si>
  <si>
    <t>CD-ROM</t>
  </si>
  <si>
    <t>DVD-ROM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</si>
  <si>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</si>
  <si>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</si>
  <si>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</si>
  <si>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</si>
  <si>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</si>
  <si>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</si>
  <si>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</si>
  <si>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</si>
  <si>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</si>
  <si>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</si>
  <si>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</si>
  <si>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</si>
  <si>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一日平均</t>
  </si>
  <si>
    <t>冊数</t>
  </si>
  <si>
    <t>WEB</t>
  </si>
  <si>
    <t>Online</t>
  </si>
  <si>
    <t>合 計</t>
  </si>
  <si>
    <t>月平均</t>
  </si>
  <si>
    <t>協力貸出</t>
  </si>
  <si>
    <t>市町村読書会</t>
  </si>
  <si>
    <t>高等学校図書館</t>
  </si>
  <si>
    <t>府域公共図書館以外</t>
  </si>
  <si>
    <t>中央→中之島</t>
  </si>
  <si>
    <t>中之島→中央</t>
  </si>
  <si>
    <t>府域</t>
  </si>
  <si>
    <t>公共図書館</t>
  </si>
  <si>
    <t>FAX</t>
  </si>
  <si>
    <t>＊ 人口比とは、人口千人当たりの貸出冊数</t>
  </si>
  <si>
    <t>延べ利用者数</t>
  </si>
  <si>
    <t>朗読実施時間数</t>
  </si>
  <si>
    <t>朗読実施回数</t>
  </si>
  <si>
    <t>＊ 蔵書点検により、6月は4日間の閉室期間あり。</t>
  </si>
  <si>
    <t xml:space="preserve"> </t>
  </si>
  <si>
    <t>ビデオテープ</t>
    <phoneticPr fontId="2"/>
  </si>
  <si>
    <t>カセットテープ</t>
    <phoneticPr fontId="2"/>
  </si>
  <si>
    <t>フロッピーディスク</t>
    <phoneticPr fontId="2"/>
  </si>
  <si>
    <t>マイクロフィルム</t>
    <phoneticPr fontId="2"/>
  </si>
  <si>
    <t>マイクロフィッシュ</t>
    <phoneticPr fontId="2"/>
  </si>
  <si>
    <t>マイクロ資料</t>
    <phoneticPr fontId="2"/>
  </si>
  <si>
    <t>特別貸出用図書セット　　</t>
    <phoneticPr fontId="2"/>
  </si>
  <si>
    <t>貸出団体数(延べ)</t>
    <phoneticPr fontId="2"/>
  </si>
  <si>
    <t>貸出セット数計</t>
    <phoneticPr fontId="2"/>
  </si>
  <si>
    <t>アジア絵本貸出セット　　</t>
    <phoneticPr fontId="2"/>
  </si>
  <si>
    <t>展示用セット　　　　　　</t>
    <phoneticPr fontId="2"/>
  </si>
  <si>
    <t>開催日</t>
    <rPh sb="0" eb="3">
      <t>カイサイビ</t>
    </rPh>
    <phoneticPr fontId="2"/>
  </si>
  <si>
    <t>イベント名</t>
    <rPh sb="4" eb="5">
      <t>メイ</t>
    </rPh>
    <phoneticPr fontId="2"/>
  </si>
  <si>
    <t>％</t>
    <phoneticPr fontId="2"/>
  </si>
  <si>
    <t>％</t>
    <phoneticPr fontId="2"/>
  </si>
  <si>
    <t>合計</t>
    <phoneticPr fontId="2"/>
  </si>
  <si>
    <t>月平均</t>
    <phoneticPr fontId="2"/>
  </si>
  <si>
    <t>点数</t>
    <rPh sb="0" eb="2">
      <t>テンスウ</t>
    </rPh>
    <phoneticPr fontId="2"/>
  </si>
  <si>
    <t>購入</t>
  </si>
  <si>
    <t>寄贈</t>
  </si>
  <si>
    <t>計</t>
  </si>
  <si>
    <t>計</t>
    <phoneticPr fontId="2"/>
  </si>
  <si>
    <t>項目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</si>
  <si>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</si>
  <si>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</si>
  <si>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</si>
  <si>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</si>
  <si>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</si>
  <si>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国際児童文学館運営費</t>
  </si>
  <si>
    <t>金額</t>
  </si>
  <si>
    <t>敷地面積　　　　</t>
    <phoneticPr fontId="2"/>
  </si>
  <si>
    <t>建築面積　</t>
    <phoneticPr fontId="2"/>
  </si>
  <si>
    <t>閲覧室等　　</t>
    <phoneticPr fontId="2"/>
  </si>
  <si>
    <t>書庫　　</t>
    <phoneticPr fontId="2"/>
  </si>
  <si>
    <t>ホール・会議室</t>
    <phoneticPr fontId="2"/>
  </si>
  <si>
    <t>駐車場　　　　</t>
    <phoneticPr fontId="2"/>
  </si>
  <si>
    <t>事務室等</t>
    <phoneticPr fontId="2"/>
  </si>
  <si>
    <t>(単位：㎡)</t>
    <rPh sb="1" eb="3">
      <t>タンイ</t>
    </rPh>
    <phoneticPr fontId="2"/>
  </si>
  <si>
    <t>室名</t>
    <phoneticPr fontId="2"/>
  </si>
  <si>
    <t>人文系資料室</t>
  </si>
  <si>
    <t>社会・自然系資料室</t>
  </si>
  <si>
    <t>研究室</t>
  </si>
  <si>
    <t>小説読物室</t>
  </si>
  <si>
    <t>こども資料室</t>
  </si>
  <si>
    <t>国際児童文学館</t>
  </si>
  <si>
    <t>その他</t>
  </si>
  <si>
    <t>ホール</t>
  </si>
  <si>
    <t>大会議室</t>
  </si>
  <si>
    <t>中会議室</t>
  </si>
  <si>
    <t>小会議室</t>
  </si>
  <si>
    <t>読書カフェ</t>
  </si>
  <si>
    <t>座席数</t>
  </si>
  <si>
    <t>面積(㎡)</t>
  </si>
  <si>
    <t>開架冊数</t>
  </si>
  <si>
    <t>和書(冊)</t>
    <phoneticPr fontId="2"/>
  </si>
  <si>
    <t>洋書(冊)</t>
    <phoneticPr fontId="2"/>
  </si>
  <si>
    <t>計(冊)</t>
    <phoneticPr fontId="2"/>
  </si>
  <si>
    <t>構成比(％)</t>
    <phoneticPr fontId="2"/>
  </si>
  <si>
    <t>一般書</t>
    <phoneticPr fontId="2"/>
  </si>
  <si>
    <t>0　総記</t>
  </si>
  <si>
    <t>1　哲学</t>
  </si>
  <si>
    <t>2　歴史</t>
  </si>
  <si>
    <t>3　社会科学</t>
    <phoneticPr fontId="2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</si>
  <si>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</si>
  <si>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</si>
  <si>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</si>
  <si>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</si>
  <si>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</si>
  <si>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</si>
  <si>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</si>
  <si>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</si>
  <si>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</si>
  <si>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2"/>
  </si>
  <si>
    <t>よみもの</t>
  </si>
  <si>
    <t>絵本</t>
  </si>
  <si>
    <t>紙芝居</t>
  </si>
  <si>
    <t>児童書小計</t>
  </si>
  <si>
    <t>一般書・児童書計</t>
  </si>
  <si>
    <t>未遡及※</t>
  </si>
  <si>
    <t>※和装書等</t>
  </si>
  <si>
    <t>和書(冊)</t>
    <phoneticPr fontId="2"/>
  </si>
  <si>
    <t>洋書(冊)</t>
    <phoneticPr fontId="2"/>
  </si>
  <si>
    <t>計(冊)</t>
    <phoneticPr fontId="2"/>
  </si>
  <si>
    <t>　　　　　　　　　　　　区分
分類(NDC）</t>
    <phoneticPr fontId="2"/>
  </si>
  <si>
    <t>一般書</t>
  </si>
  <si>
    <t>児童書</t>
  </si>
  <si>
    <t>所蔵点数</t>
  </si>
  <si>
    <t>映像</t>
  </si>
  <si>
    <t>音響</t>
  </si>
  <si>
    <t>電子媒体</t>
    <phoneticPr fontId="2"/>
  </si>
  <si>
    <t>開館日数</t>
  </si>
  <si>
    <t>入館者数</t>
  </si>
  <si>
    <t>※ 児童は小学生以下</t>
    <phoneticPr fontId="2"/>
  </si>
  <si>
    <t>新規</t>
  </si>
  <si>
    <t>一般</t>
  </si>
  <si>
    <t>児童</t>
  </si>
  <si>
    <t>更新</t>
  </si>
  <si>
    <t>（年齢別）</t>
  </si>
  <si>
    <t>6歳以下</t>
    <rPh sb="1" eb="2">
      <t>サイ</t>
    </rPh>
    <phoneticPr fontId="2"/>
  </si>
  <si>
    <t>7～9歳</t>
    <phoneticPr fontId="2"/>
  </si>
  <si>
    <t>10～12歳</t>
    <phoneticPr fontId="2"/>
  </si>
  <si>
    <t>13～15歳</t>
    <phoneticPr fontId="2"/>
  </si>
  <si>
    <t>16～18歳</t>
    <phoneticPr fontId="2"/>
  </si>
  <si>
    <t>19～22歳</t>
    <phoneticPr fontId="2"/>
  </si>
  <si>
    <t>23～29歳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</si>
  <si>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</si>
  <si>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</si>
  <si>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</si>
  <si>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</si>
  <si>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</si>
  <si>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（地域別）</t>
  </si>
  <si>
    <t>地域</t>
  </si>
  <si>
    <t>大阪市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</si>
  <si>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</si>
  <si>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</si>
  <si>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</si>
  <si>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</si>
  <si>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</si>
  <si>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</si>
  <si>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</si>
  <si>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</si>
  <si>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</si>
  <si>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</si>
  <si>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</si>
  <si>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</si>
  <si>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</si>
  <si>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登録者数</t>
  </si>
  <si>
    <t>人数</t>
  </si>
  <si>
    <t>書庫出納</t>
  </si>
  <si>
    <t>※ 協力貸出、高等学校図書館、府域市町村読書会への貸出、府外図書館等への貸出の合計</t>
    <phoneticPr fontId="2"/>
  </si>
  <si>
    <t>窓口</t>
  </si>
  <si>
    <t>館内</t>
  </si>
  <si>
    <t>携帯</t>
  </si>
  <si>
    <t>ＯＰＡＣ</t>
    <phoneticPr fontId="2"/>
  </si>
  <si>
    <t>トップ</t>
  </si>
  <si>
    <t>全ページ</t>
  </si>
  <si>
    <t>検索＊</t>
    <phoneticPr fontId="2"/>
  </si>
  <si>
    <t>横断</t>
  </si>
  <si>
    <t>口頭</t>
  </si>
  <si>
    <t>電話</t>
  </si>
  <si>
    <t>文書</t>
  </si>
  <si>
    <t>郵送申込件数</t>
  </si>
  <si>
    <t>総枚数</t>
  </si>
  <si>
    <t>内児文館枚数</t>
  </si>
  <si>
    <t>件数</t>
  </si>
  <si>
    <t>サービス種別</t>
    <rPh sb="4" eb="6">
      <t>シュベツ</t>
    </rPh>
    <phoneticPr fontId="2"/>
  </si>
  <si>
    <t>件数</t>
    <rPh sb="0" eb="2">
      <t>ケンスウ</t>
    </rPh>
    <phoneticPr fontId="2"/>
  </si>
  <si>
    <t>レファレンス</t>
  </si>
  <si>
    <t>貸出</t>
  </si>
  <si>
    <t>複写</t>
  </si>
  <si>
    <t>全申込件数</t>
  </si>
  <si>
    <t>講演等</t>
  </si>
  <si>
    <t>音楽会・演劇等</t>
  </si>
  <si>
    <t>合計（回数）</t>
  </si>
  <si>
    <t>合計（人数）</t>
  </si>
  <si>
    <t>講座・研修等</t>
  </si>
  <si>
    <t>総利用人数</t>
  </si>
  <si>
    <t>自治体名</t>
  </si>
  <si>
    <t>貸出冊数</t>
  </si>
  <si>
    <t>人口比</t>
  </si>
  <si>
    <t>堺市</t>
  </si>
  <si>
    <t>高石市</t>
  </si>
  <si>
    <t>泉大津市</t>
  </si>
  <si>
    <t>忠岡町</t>
  </si>
  <si>
    <t>岸和田市</t>
  </si>
  <si>
    <t>和泉市</t>
  </si>
  <si>
    <t>富田林市</t>
  </si>
  <si>
    <t>大阪狭山市</t>
  </si>
  <si>
    <t>河内長野市</t>
  </si>
  <si>
    <t>千早赤阪村</t>
  </si>
  <si>
    <t>河南町</t>
  </si>
  <si>
    <t>太子町</t>
  </si>
  <si>
    <t>東大阪市</t>
  </si>
  <si>
    <t>松原市</t>
  </si>
  <si>
    <t>羽曳野市</t>
  </si>
  <si>
    <t>藤井寺市</t>
  </si>
  <si>
    <t>柏原市</t>
  </si>
  <si>
    <t>八尾市</t>
  </si>
  <si>
    <t>豊中市</t>
  </si>
  <si>
    <t>箕面市</t>
  </si>
  <si>
    <t>池田市</t>
  </si>
  <si>
    <t>豊能町</t>
  </si>
  <si>
    <t>能勢町</t>
  </si>
  <si>
    <t>貝塚市</t>
  </si>
  <si>
    <t>熊取町</t>
  </si>
  <si>
    <t>泉佐野市</t>
  </si>
  <si>
    <t>田尻町</t>
  </si>
  <si>
    <t>泉南市</t>
  </si>
  <si>
    <t>岬町</t>
  </si>
  <si>
    <t>阪南市</t>
  </si>
  <si>
    <t>門真市</t>
  </si>
  <si>
    <t>寝屋川市</t>
  </si>
  <si>
    <t>交野市</t>
  </si>
  <si>
    <t>四條畷市</t>
  </si>
  <si>
    <t>大東市</t>
  </si>
  <si>
    <t>守口市</t>
  </si>
  <si>
    <t>摂津市</t>
  </si>
  <si>
    <t>吹田市</t>
  </si>
  <si>
    <t>茨木市</t>
  </si>
  <si>
    <t>枚方市</t>
  </si>
  <si>
    <t>高槻市</t>
  </si>
  <si>
    <t>島本町</t>
  </si>
  <si>
    <t>郵送貸出冊数</t>
  </si>
  <si>
    <t>※ 協力貸出とは機関・団体等への貸出</t>
    <phoneticPr fontId="2"/>
  </si>
  <si>
    <t>個人貸出</t>
  </si>
  <si>
    <t>タイトル数</t>
  </si>
  <si>
    <t>巻数</t>
  </si>
  <si>
    <t>借受貸出</t>
  </si>
  <si>
    <t>指導時間数</t>
  </si>
  <si>
    <t>利用時間数</t>
  </si>
  <si>
    <t>合計時間数</t>
  </si>
  <si>
    <t>入室者数</t>
  </si>
  <si>
    <t>保育所</t>
  </si>
  <si>
    <t>幼稚園</t>
  </si>
  <si>
    <t>小学校</t>
  </si>
  <si>
    <t>図書</t>
  </si>
  <si>
    <t>日本語</t>
  </si>
  <si>
    <t>マンガ</t>
  </si>
  <si>
    <t>外国語</t>
  </si>
  <si>
    <t>ＡＶ資料</t>
  </si>
  <si>
    <t>総計</t>
  </si>
  <si>
    <t xml:space="preserve">その他ポスター・チラシ等（登録外）     </t>
  </si>
  <si>
    <t>国内</t>
  </si>
  <si>
    <t>海外</t>
  </si>
  <si>
    <t>人数</t>
    <rPh sb="0" eb="2">
      <t>ニンズウ</t>
    </rPh>
    <phoneticPr fontId="2"/>
  </si>
  <si>
    <t>図書館関係</t>
  </si>
  <si>
    <t>行政機関</t>
  </si>
  <si>
    <t>学校生徒</t>
  </si>
  <si>
    <t>参加人数</t>
  </si>
  <si>
    <r>
      <t>貸出冊数計</t>
    </r>
    <r>
      <rPr>
        <sz val="10.5"/>
        <color rgb="FF000000"/>
        <rFont val="Century"/>
        <family val="1"/>
      </rPr>
      <t/>
    </r>
    <phoneticPr fontId="2"/>
  </si>
  <si>
    <t>10(室)</t>
    <phoneticPr fontId="2"/>
  </si>
  <si>
    <t>7(室)</t>
    <phoneticPr fontId="2"/>
  </si>
  <si>
    <t>(p.10)図書所蔵統計</t>
    <rPh sb="8" eb="10">
      <t>ショゾウ</t>
    </rPh>
    <rPh sb="10" eb="12">
      <t>トウケイ</t>
    </rPh>
    <phoneticPr fontId="2"/>
  </si>
  <si>
    <t>約700</t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</si>
  <si>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中之島図書館と共通データ</t>
    </r>
  </si>
  <si>
    <t>※1　静的ページ（htmlなど）のアクセス数</t>
    <phoneticPr fontId="2"/>
  </si>
  <si>
    <t>おおさかeコレクション</t>
  </si>
  <si>
    <t>データ提供数（追加）</t>
    <phoneticPr fontId="2"/>
  </si>
  <si>
    <t>閲覧室</t>
    <rPh sb="0" eb="3">
      <t>エツランシツ</t>
    </rPh>
    <phoneticPr fontId="2"/>
  </si>
  <si>
    <t>閲覧室以外</t>
    <rPh sb="0" eb="3">
      <t>エツランシツ</t>
    </rPh>
    <rPh sb="3" eb="5">
      <t>イガイ</t>
    </rPh>
    <phoneticPr fontId="2"/>
  </si>
  <si>
    <t>平成29年3月31日現在</t>
    <phoneticPr fontId="2"/>
  </si>
  <si>
    <t>28年度
受入点数</t>
    <phoneticPr fontId="2"/>
  </si>
  <si>
    <t>平成29年3月31日現在</t>
    <phoneticPr fontId="2"/>
  </si>
  <si>
    <t>*</t>
  </si>
  <si>
    <t>※</t>
    <phoneticPr fontId="2"/>
  </si>
  <si>
    <t>WEB</t>
    <phoneticPr fontId="2"/>
  </si>
  <si>
    <t>新規貸出登録グループ数</t>
    <phoneticPr fontId="2"/>
  </si>
  <si>
    <t>YA展示コーナー</t>
    <rPh sb="2" eb="4">
      <t>テンジ</t>
    </rPh>
    <phoneticPr fontId="2"/>
  </si>
  <si>
    <t>-</t>
    <phoneticPr fontId="2"/>
  </si>
  <si>
    <t>平成28年度受入点数</t>
    <phoneticPr fontId="2"/>
  </si>
  <si>
    <t>定期刊行物</t>
    <rPh sb="0" eb="2">
      <t>テイキ</t>
    </rPh>
    <rPh sb="2" eb="5">
      <t>カンコウブツ</t>
    </rPh>
    <phoneticPr fontId="2"/>
  </si>
  <si>
    <t xml:space="preserve">  6,533点</t>
  </si>
  <si>
    <t xml:space="preserve">  6,752点</t>
  </si>
  <si>
    <t xml:space="preserve"> 13,285点</t>
  </si>
  <si>
    <t>指定管理者委託料</t>
    <phoneticPr fontId="2"/>
  </si>
  <si>
    <t>図書業務委託料（市場化テスト）</t>
    <phoneticPr fontId="2"/>
  </si>
  <si>
    <t>施設設備改修費</t>
    <rPh sb="0" eb="2">
      <t>シセツ</t>
    </rPh>
    <rPh sb="2" eb="4">
      <t>セツビ</t>
    </rPh>
    <rPh sb="4" eb="6">
      <t>カイシュウ</t>
    </rPh>
    <rPh sb="6" eb="7">
      <t>ヒ</t>
    </rPh>
    <phoneticPr fontId="2"/>
  </si>
  <si>
    <t>合計</t>
    <phoneticPr fontId="2"/>
  </si>
  <si>
    <t>(単位：千円)</t>
    <phoneticPr fontId="2"/>
  </si>
  <si>
    <t>会議室</t>
    <phoneticPr fontId="2"/>
  </si>
  <si>
    <t>(p.3）平成29年度当初予算</t>
    <rPh sb="5" eb="7">
      <t>ヘイセイ</t>
    </rPh>
    <phoneticPr fontId="2"/>
  </si>
  <si>
    <t>(p.4)建物面積・床面積内訳</t>
    <phoneticPr fontId="2"/>
  </si>
  <si>
    <t>床面積　　　　</t>
    <phoneticPr fontId="2"/>
  </si>
  <si>
    <t>カフェ</t>
    <phoneticPr fontId="2"/>
  </si>
  <si>
    <t>(p.5)閲覧室等の状況</t>
    <phoneticPr fontId="2"/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</si>
  <si>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</si>
  <si>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</si>
  <si>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展示コーナー</t>
    <rPh sb="0" eb="2">
      <t>テンジ</t>
    </rPh>
    <phoneticPr fontId="2"/>
  </si>
  <si>
    <t>(p.6)図書受入統計（平成28年度）</t>
    <phoneticPr fontId="2"/>
  </si>
  <si>
    <t>(p.6)音響・映像資料等</t>
    <phoneticPr fontId="2"/>
  </si>
  <si>
    <t>(p.24)開館日数・入館者</t>
    <phoneticPr fontId="2"/>
  </si>
  <si>
    <t>(p.24)利用者登録　</t>
    <phoneticPr fontId="2"/>
  </si>
  <si>
    <r>
      <t>(p.24)</t>
    </r>
    <r>
      <rPr>
        <b/>
        <sz val="14"/>
        <color rgb="FF000000"/>
        <rFont val="ＭＳ Ｐゴシック"/>
        <family val="3"/>
        <charset val="128"/>
        <scheme val="major"/>
      </rPr>
      <t>有効登録者の内訳</t>
    </r>
    <phoneticPr fontId="2"/>
  </si>
  <si>
    <t>(p.24)個人貸出・書庫出納冊数　</t>
    <phoneticPr fontId="2"/>
  </si>
  <si>
    <t>(p.24)団体貸出</t>
    <phoneticPr fontId="2"/>
  </si>
  <si>
    <t>※ 窓口・OPAC（館内）は開館日数、WEBは365日がそれぞれ母数となるため、合計の一日平均は算出せず。</t>
    <phoneticPr fontId="2"/>
  </si>
  <si>
    <t>(p.24)予約件数</t>
    <phoneticPr fontId="2"/>
  </si>
  <si>
    <r>
      <t>(p.24)ホームページアクセス状況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</si>
  <si>
    <t>※ 中之島図書館と共通データ／2月5日・6日は法定点検、その他保守による利用不可の時間あり</t>
    <phoneticPr fontId="2"/>
  </si>
  <si>
    <t>(p.25)「利用者のページ」アクセス数</t>
    <phoneticPr fontId="2"/>
  </si>
  <si>
    <r>
      <t>(p.25)レファレンス件数</t>
    </r>
    <r>
      <rPr>
        <sz val="8.5"/>
        <color rgb="FF000000"/>
        <rFont val="ＭＳ 明朝"/>
        <family val="1"/>
        <charset val="128"/>
      </rPr>
      <t/>
    </r>
    <phoneticPr fontId="2"/>
  </si>
  <si>
    <t>※「文書」は、郵送、FAXの合計。文書は開館日数、WEBは365日がそれぞれ母数となるため、合計の一日平均は算出せず。</t>
    <rPh sb="17" eb="19">
      <t>ブンショ</t>
    </rPh>
    <phoneticPr fontId="2"/>
  </si>
  <si>
    <r>
      <t>(p.25)複写</t>
    </r>
    <r>
      <rPr>
        <sz val="8.5"/>
        <color rgb="FF000000"/>
        <rFont val="ＭＳ 明朝"/>
        <family val="1"/>
        <charset val="128"/>
      </rPr>
      <t/>
    </r>
    <phoneticPr fontId="2"/>
  </si>
  <si>
    <t>※ 総枚数は，館内複写の枚数と郵送・WEB申込枚数の総計</t>
    <phoneticPr fontId="2"/>
  </si>
  <si>
    <t>WEB申込件数</t>
    <phoneticPr fontId="2"/>
  </si>
  <si>
    <t>(p.25)データベース利用件数</t>
    <phoneticPr fontId="2"/>
  </si>
  <si>
    <t>(p.25)政策立案支援サービス</t>
    <phoneticPr fontId="2"/>
  </si>
  <si>
    <t>(p.25)無線LAN利用</t>
    <phoneticPr fontId="2"/>
  </si>
  <si>
    <t>(p.25)ホール・会議室の利用</t>
    <phoneticPr fontId="2"/>
  </si>
  <si>
    <t>生涯学習等</t>
    <rPh sb="0" eb="2">
      <t>ショウガイ</t>
    </rPh>
    <rPh sb="2" eb="4">
      <t>ガクシュウ</t>
    </rPh>
    <phoneticPr fontId="2"/>
  </si>
  <si>
    <t>(p.11)協力貸出（冊数）</t>
    <phoneticPr fontId="2"/>
  </si>
  <si>
    <t>(p.11)貸出セット</t>
    <rPh sb="6" eb="8">
      <t>カシダシ</t>
    </rPh>
    <phoneticPr fontId="2"/>
  </si>
  <si>
    <t>(p.11)他館からの資料借受（冊数）</t>
    <phoneticPr fontId="2"/>
  </si>
  <si>
    <t>(p.11)シャトル便による搬送（冊数）</t>
    <phoneticPr fontId="2"/>
  </si>
  <si>
    <t>(p.11)協力レファレンス（件数）</t>
    <rPh sb="6" eb="8">
      <t>キョウリョク</t>
    </rPh>
    <phoneticPr fontId="2"/>
  </si>
  <si>
    <t>(p.11)自治体別貸出冊数</t>
    <phoneticPr fontId="2"/>
  </si>
  <si>
    <t>(p.12)対面朗読サービス</t>
    <phoneticPr fontId="2"/>
  </si>
  <si>
    <t>(p.12)身体障がい者向け郵送貸出</t>
    <phoneticPr fontId="2"/>
  </si>
  <si>
    <t>郵送貸出件数</t>
    <phoneticPr fontId="2"/>
  </si>
  <si>
    <t>(p.12)録音図書等の貸出</t>
    <phoneticPr fontId="2"/>
  </si>
  <si>
    <t>(p.12)国立国会図書館視覚障害者等用データ送信サービスへのデータ提供及び利用状況</t>
    <phoneticPr fontId="2"/>
  </si>
  <si>
    <t>＊ 数値は国立国会図書館からの提供データによる。平成26年1月24日よりサービス参加。平成29年3月末時点でのデータ提供総数は347件。</t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ヘイセイ</t>
    </rPh>
    <rPh sb="47" eb="48">
      <t>ネン</t>
    </rPh>
    <rPh sb="49" eb="51">
      <t>ガツマツ</t>
    </rPh>
    <rPh sb="51" eb="53">
      <t>ジテン</t>
    </rPh>
    <rPh sb="58" eb="60">
      <t>テイキョウ</t>
    </rPh>
    <rPh sb="60" eb="62">
      <t>ソウスウ</t>
    </rPh>
    <rPh sb="66" eb="67">
      <t>ケン</t>
    </rPh>
    <phoneticPr fontId="2"/>
  </si>
  <si>
    <t>当館提供コンテンツの利用状況</t>
    <rPh sb="2" eb="4">
      <t>テイキョウ</t>
    </rPh>
    <phoneticPr fontId="2"/>
  </si>
  <si>
    <t>(p.12)利用者支援パソコンの利用</t>
    <phoneticPr fontId="2"/>
  </si>
  <si>
    <t>(p.13)こども資料室入室者数</t>
    <phoneticPr fontId="2"/>
  </si>
  <si>
    <t>※蔵書点検により、5月は4日間の閉室期間あり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2"/>
  </si>
  <si>
    <t>(p.13)こども資料室見学・調べ学習などの参加人数</t>
    <phoneticPr fontId="2"/>
  </si>
  <si>
    <t>(p.14)国際児童文学館入館者数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2"/>
  </si>
  <si>
    <t>(p.14)国際児童文学館資料書庫出納冊数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2"/>
  </si>
  <si>
    <t>一日平均</t>
    <phoneticPr fontId="2"/>
  </si>
  <si>
    <t>(p.14)国際児童文学館　Web-OPAC検索回数</t>
    <phoneticPr fontId="2"/>
  </si>
  <si>
    <t>＊ 2月5日・6日は法定点検、その他保守による利用不可の時間あり。</t>
    <phoneticPr fontId="2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</si>
  <si>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</si>
  <si>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(p.15)国際児童文学館　平成28年度受入統計</t>
    <phoneticPr fontId="2"/>
  </si>
  <si>
    <t>(p.15)国際児童文学館平成28年度受入点数における購入・寄贈の割合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ヘイセイ</t>
    </rPh>
    <rPh sb="17" eb="19">
      <t>ネンド</t>
    </rPh>
    <rPh sb="19" eb="21">
      <t>ウケイレ</t>
    </rPh>
    <rPh sb="21" eb="23">
      <t>テンスウ</t>
    </rPh>
    <rPh sb="27" eb="29">
      <t>コウニュウ</t>
    </rPh>
    <rPh sb="30" eb="32">
      <t>キソウ</t>
    </rPh>
    <rPh sb="33" eb="35">
      <t>ワリアイ</t>
    </rPh>
    <phoneticPr fontId="2"/>
  </si>
  <si>
    <t>(p.23)見学視察</t>
    <phoneticPr fontId="2"/>
  </si>
  <si>
    <t>参加
人数</t>
    <rPh sb="0" eb="2">
      <t>サンカ</t>
    </rPh>
    <rPh sb="3" eb="5">
      <t>ニンズウ</t>
    </rPh>
    <phoneticPr fontId="2"/>
  </si>
  <si>
    <t>書庫探検ツアー
（図書館へ行こうDAY）</t>
    <phoneticPr fontId="2"/>
  </si>
  <si>
    <t>図書館まるごと見学ツアー
（図書館へ行こうDAY）</t>
    <rPh sb="7" eb="9">
      <t>ケンガク</t>
    </rPh>
    <phoneticPr fontId="2"/>
  </si>
  <si>
    <t>(p.23)地下書庫見学ツアー</t>
    <phoneticPr fontId="2"/>
  </si>
  <si>
    <t>(「大阪府の推計人口 平成28年10月1日現在」による）</t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</si>
</sst>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0_ "/>
    <numFmt numFmtId="179" formatCode="0_);[Red]\(0\)"/>
    <numFmt numFmtId="180" formatCode="#,##0_ "/>
    <numFmt numFmtId="181" formatCode="#,##0_);[Red]\(#,##0\)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Century"/>
      <family val="1"/>
    </font>
    <font>
      <sz val="8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8.5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b/>
      <sz val="10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56" fontId="8" fillId="0" borderId="24" xfId="0" applyNumberFormat="1" applyFont="1" applyBorder="1" applyAlignment="1">
      <alignment horizontal="justify" vertical="center" wrapText="1"/>
    </xf>
    <xf numFmtId="56" fontId="8" fillId="0" borderId="29" xfId="0" applyNumberFormat="1" applyFont="1" applyBorder="1" applyAlignment="1">
      <alignment horizontal="justify" vertical="center" wrapText="1"/>
    </xf>
    <xf numFmtId="0" fontId="8" fillId="0" borderId="31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6" fillId="0" borderId="22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7" fillId="0" borderId="22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11" xfId="0" applyFont="1" applyBorder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3" fontId="8" fillId="0" borderId="26" xfId="0" applyNumberFormat="1" applyFont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2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6" fillId="0" borderId="3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4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justify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justify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0" fontId="30" fillId="0" borderId="81" xfId="0" applyFont="1" applyBorder="1" applyAlignment="1">
      <alignment horizontal="justify" vertical="center" wrapText="1"/>
    </xf>
    <xf numFmtId="3" fontId="30" fillId="0" borderId="82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horizontal="justify" vertical="center" wrapText="1"/>
    </xf>
    <xf numFmtId="3" fontId="30" fillId="0" borderId="18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right" vertical="center" wrapText="1"/>
    </xf>
    <xf numFmtId="3" fontId="30" fillId="0" borderId="25" xfId="0" applyNumberFormat="1" applyFont="1" applyBorder="1" applyAlignment="1">
      <alignment horizontal="right" vertical="center" wrapText="1"/>
    </xf>
    <xf numFmtId="3" fontId="30" fillId="0" borderId="26" xfId="0" applyNumberFormat="1" applyFont="1" applyFill="1" applyBorder="1" applyAlignment="1">
      <alignment horizontal="righ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right" vertical="center" wrapText="1"/>
    </xf>
    <xf numFmtId="3" fontId="30" fillId="0" borderId="20" xfId="0" applyNumberFormat="1" applyFont="1" applyBorder="1" applyAlignment="1">
      <alignment horizontal="right" vertical="center" wrapText="1"/>
    </xf>
    <xf numFmtId="3" fontId="30" fillId="0" borderId="28" xfId="0" applyNumberFormat="1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center" wrapText="1"/>
    </xf>
    <xf numFmtId="0" fontId="30" fillId="0" borderId="28" xfId="0" applyFont="1" applyFill="1" applyBorder="1" applyAlignment="1">
      <alignment horizontal="righ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right" vertical="center" wrapText="1"/>
    </xf>
    <xf numFmtId="0" fontId="30" fillId="0" borderId="30" xfId="0" applyFont="1" applyBorder="1" applyAlignment="1">
      <alignment horizontal="right" vertical="center" wrapText="1"/>
    </xf>
    <xf numFmtId="0" fontId="30" fillId="0" borderId="31" xfId="0" applyFont="1" applyFill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right"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30" fillId="0" borderId="43" xfId="0" applyNumberFormat="1" applyFont="1" applyFill="1" applyBorder="1" applyAlignment="1">
      <alignment horizontal="right" vertical="center" wrapText="1"/>
    </xf>
    <xf numFmtId="3" fontId="31" fillId="0" borderId="24" xfId="0" applyNumberFormat="1" applyFont="1" applyBorder="1" applyAlignment="1">
      <alignment horizontal="right" vertical="center" wrapText="1"/>
    </xf>
    <xf numFmtId="3" fontId="31" fillId="0" borderId="25" xfId="0" applyNumberFormat="1" applyFont="1" applyBorder="1" applyAlignment="1">
      <alignment horizontal="right" vertical="center" wrapText="1"/>
    </xf>
    <xf numFmtId="3" fontId="31" fillId="0" borderId="26" xfId="0" applyNumberFormat="1" applyFont="1" applyBorder="1" applyAlignment="1">
      <alignment horizontal="right" vertical="center" wrapText="1"/>
    </xf>
    <xf numFmtId="177" fontId="31" fillId="0" borderId="14" xfId="0" applyNumberFormat="1" applyFont="1" applyBorder="1" applyAlignment="1">
      <alignment horizontal="right" vertical="center" wrapText="1"/>
    </xf>
    <xf numFmtId="3" fontId="31" fillId="0" borderId="27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28" xfId="0" applyNumberFormat="1" applyFont="1" applyBorder="1" applyAlignment="1">
      <alignment horizontal="right" vertical="center" wrapText="1"/>
    </xf>
    <xf numFmtId="177" fontId="31" fillId="0" borderId="16" xfId="0" applyNumberFormat="1" applyFont="1" applyBorder="1" applyAlignment="1">
      <alignment horizontal="right" vertical="center" wrapText="1"/>
    </xf>
    <xf numFmtId="3" fontId="31" fillId="0" borderId="29" xfId="0" applyNumberFormat="1" applyFont="1" applyBorder="1" applyAlignment="1">
      <alignment horizontal="right" vertical="center" wrapText="1"/>
    </xf>
    <xf numFmtId="3" fontId="31" fillId="0" borderId="30" xfId="0" applyNumberFormat="1" applyFont="1" applyBorder="1" applyAlignment="1">
      <alignment horizontal="right" vertical="center" wrapText="1"/>
    </xf>
    <xf numFmtId="3" fontId="31" fillId="0" borderId="31" xfId="0" applyNumberFormat="1" applyFont="1" applyBorder="1" applyAlignment="1">
      <alignment horizontal="right" vertical="center" wrapText="1"/>
    </xf>
    <xf numFmtId="177" fontId="31" fillId="0" borderId="18" xfId="0" applyNumberFormat="1" applyFont="1" applyBorder="1" applyAlignment="1">
      <alignment horizontal="right" vertical="center" wrapText="1"/>
    </xf>
    <xf numFmtId="3" fontId="31" fillId="0" borderId="41" xfId="0" applyNumberFormat="1" applyFont="1" applyBorder="1" applyAlignment="1">
      <alignment horizontal="right" vertical="center" wrapText="1"/>
    </xf>
    <xf numFmtId="3" fontId="31" fillId="0" borderId="42" xfId="0" applyNumberFormat="1" applyFont="1" applyBorder="1" applyAlignment="1">
      <alignment horizontal="right" vertical="center" wrapText="1"/>
    </xf>
    <xf numFmtId="3" fontId="31" fillId="0" borderId="43" xfId="0" applyNumberFormat="1" applyFont="1" applyBorder="1" applyAlignment="1">
      <alignment horizontal="right" vertical="center" wrapText="1"/>
    </xf>
    <xf numFmtId="177" fontId="31" fillId="0" borderId="5" xfId="0" applyNumberFormat="1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32" fillId="0" borderId="5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right" vertical="center" wrapText="1"/>
    </xf>
    <xf numFmtId="3" fontId="33" fillId="0" borderId="24" xfId="0" applyNumberFormat="1" applyFont="1" applyBorder="1" applyAlignment="1">
      <alignment horizontal="right" vertical="center" wrapText="1"/>
    </xf>
    <xf numFmtId="3" fontId="33" fillId="0" borderId="26" xfId="0" applyNumberFormat="1" applyFont="1" applyBorder="1" applyAlignment="1">
      <alignment horizontal="right" vertical="center" wrapText="1"/>
    </xf>
    <xf numFmtId="3" fontId="33" fillId="0" borderId="14" xfId="0" applyNumberFormat="1" applyFont="1" applyBorder="1" applyAlignment="1">
      <alignment horizontal="right" vertical="center" wrapText="1"/>
    </xf>
    <xf numFmtId="3" fontId="33" fillId="0" borderId="29" xfId="0" applyNumberFormat="1" applyFont="1" applyBorder="1" applyAlignment="1">
      <alignment horizontal="right" vertical="center" wrapText="1"/>
    </xf>
    <xf numFmtId="0" fontId="33" fillId="0" borderId="31" xfId="0" applyFont="1" applyBorder="1" applyAlignment="1">
      <alignment horizontal="right" vertical="center" wrapText="1"/>
    </xf>
    <xf numFmtId="3" fontId="33" fillId="0" borderId="18" xfId="0" applyNumberFormat="1" applyFont="1" applyBorder="1" applyAlignment="1">
      <alignment horizontal="right" vertical="center" wrapText="1"/>
    </xf>
    <xf numFmtId="3" fontId="33" fillId="0" borderId="41" xfId="0" applyNumberFormat="1" applyFont="1" applyBorder="1" applyAlignment="1">
      <alignment horizontal="right" vertical="center" wrapText="1"/>
    </xf>
    <xf numFmtId="3" fontId="33" fillId="0" borderId="43" xfId="0" applyNumberFormat="1" applyFont="1" applyBorder="1" applyAlignment="1">
      <alignment horizontal="right" vertical="center" wrapText="1"/>
    </xf>
    <xf numFmtId="3" fontId="33" fillId="0" borderId="5" xfId="0" applyNumberFormat="1" applyFont="1" applyBorder="1" applyAlignment="1">
      <alignment horizontal="right" vertical="center" wrapText="1"/>
    </xf>
    <xf numFmtId="0" fontId="33" fillId="0" borderId="13" xfId="0" applyFont="1" applyBorder="1" applyAlignment="1">
      <alignment horizontal="right" vertical="center" wrapText="1"/>
    </xf>
    <xf numFmtId="0" fontId="33" fillId="0" borderId="14" xfId="0" applyFont="1" applyBorder="1" applyAlignment="1">
      <alignment horizontal="right" vertical="center" wrapText="1"/>
    </xf>
    <xf numFmtId="0" fontId="33" fillId="0" borderId="15" xfId="0" applyFont="1" applyBorder="1" applyAlignment="1">
      <alignment horizontal="right" vertical="center" wrapText="1"/>
    </xf>
    <xf numFmtId="3" fontId="33" fillId="0" borderId="16" xfId="0" applyNumberFormat="1" applyFont="1" applyBorder="1" applyAlignment="1">
      <alignment horizontal="right" vertical="center" wrapText="1"/>
    </xf>
    <xf numFmtId="0" fontId="33" fillId="0" borderId="16" xfId="0" applyFont="1" applyBorder="1" applyAlignment="1">
      <alignment horizontal="right" vertical="center" wrapText="1"/>
    </xf>
    <xf numFmtId="0" fontId="33" fillId="0" borderId="17" xfId="0" applyFont="1" applyBorder="1" applyAlignment="1">
      <alignment horizontal="right" vertical="center" wrapText="1"/>
    </xf>
    <xf numFmtId="0" fontId="33" fillId="0" borderId="18" xfId="0" applyFont="1" applyBorder="1" applyAlignment="1">
      <alignment horizontal="right" vertical="center" wrapText="1"/>
    </xf>
    <xf numFmtId="0" fontId="33" fillId="0" borderId="6" xfId="0" applyFont="1" applyBorder="1" applyAlignment="1">
      <alignment horizontal="right" vertical="center" wrapText="1"/>
    </xf>
    <xf numFmtId="0" fontId="34" fillId="0" borderId="24" xfId="0" applyFont="1" applyBorder="1" applyAlignment="1">
      <alignment horizontal="right" vertical="center" wrapText="1"/>
    </xf>
    <xf numFmtId="0" fontId="34" fillId="0" borderId="25" xfId="0" applyFont="1" applyBorder="1" applyAlignment="1">
      <alignment horizontal="right" vertical="center" wrapText="1"/>
    </xf>
    <xf numFmtId="0" fontId="34" fillId="0" borderId="32" xfId="0" applyFont="1" applyBorder="1" applyAlignment="1">
      <alignment horizontal="right" vertical="center" wrapText="1"/>
    </xf>
    <xf numFmtId="0" fontId="34" fillId="0" borderId="26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/>
    </xf>
    <xf numFmtId="3" fontId="34" fillId="0" borderId="27" xfId="0" applyNumberFormat="1" applyFont="1" applyBorder="1" applyAlignment="1">
      <alignment horizontal="right" vertical="center" wrapText="1"/>
    </xf>
    <xf numFmtId="3" fontId="34" fillId="0" borderId="20" xfId="0" applyNumberFormat="1" applyFont="1" applyBorder="1" applyAlignment="1">
      <alignment horizontal="right" vertical="center" wrapText="1"/>
    </xf>
    <xf numFmtId="3" fontId="34" fillId="0" borderId="33" xfId="0" applyNumberFormat="1" applyFont="1" applyBorder="1" applyAlignment="1">
      <alignment horizontal="right" vertical="center" wrapText="1"/>
    </xf>
    <xf numFmtId="3" fontId="34" fillId="0" borderId="28" xfId="0" applyNumberFormat="1" applyFont="1" applyBorder="1" applyAlignment="1">
      <alignment horizontal="right" vertical="center" wrapText="1"/>
    </xf>
    <xf numFmtId="3" fontId="34" fillId="0" borderId="29" xfId="0" applyNumberFormat="1" applyFont="1" applyBorder="1" applyAlignment="1">
      <alignment horizontal="right" vertical="center" wrapText="1"/>
    </xf>
    <xf numFmtId="3" fontId="34" fillId="0" borderId="30" xfId="0" applyNumberFormat="1" applyFont="1" applyBorder="1" applyAlignment="1">
      <alignment horizontal="right" vertical="center" wrapText="1"/>
    </xf>
    <xf numFmtId="3" fontId="34" fillId="0" borderId="34" xfId="0" applyNumberFormat="1" applyFont="1" applyBorder="1" applyAlignment="1">
      <alignment horizontal="right" vertical="center" wrapText="1"/>
    </xf>
    <xf numFmtId="3" fontId="34" fillId="0" borderId="31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right" vertical="center" wrapText="1"/>
    </xf>
    <xf numFmtId="0" fontId="30" fillId="0" borderId="28" xfId="0" applyFont="1" applyBorder="1" applyAlignment="1">
      <alignment horizontal="right" vertical="center" wrapText="1"/>
    </xf>
    <xf numFmtId="0" fontId="30" fillId="0" borderId="16" xfId="0" applyFont="1" applyBorder="1" applyAlignment="1">
      <alignment horizontal="right" vertical="center" wrapText="1"/>
    </xf>
    <xf numFmtId="0" fontId="30" fillId="0" borderId="34" xfId="0" applyFont="1" applyBorder="1" applyAlignment="1">
      <alignment horizontal="right" vertical="center" wrapText="1"/>
    </xf>
    <xf numFmtId="3" fontId="30" fillId="0" borderId="17" xfId="0" applyNumberFormat="1" applyFont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0" fontId="30" fillId="0" borderId="42" xfId="0" applyFont="1" applyBorder="1" applyAlignment="1">
      <alignment horizontal="right" vertical="center" wrapText="1"/>
    </xf>
    <xf numFmtId="0" fontId="30" fillId="0" borderId="43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3" fontId="30" fillId="0" borderId="35" xfId="0" applyNumberFormat="1" applyFont="1" applyBorder="1" applyAlignment="1">
      <alignment horizontal="right" vertical="center" wrapText="1"/>
    </xf>
    <xf numFmtId="0" fontId="30" fillId="0" borderId="0" xfId="0" applyFont="1">
      <alignment vertical="center"/>
    </xf>
    <xf numFmtId="3" fontId="30" fillId="0" borderId="36" xfId="0" applyNumberFormat="1" applyFont="1" applyBorder="1" applyAlignment="1">
      <alignment horizontal="right" vertical="center" wrapText="1"/>
    </xf>
    <xf numFmtId="3" fontId="30" fillId="0" borderId="37" xfId="0" applyNumberFormat="1" applyFont="1" applyBorder="1" applyAlignment="1">
      <alignment horizontal="right" vertical="center" wrapText="1"/>
    </xf>
    <xf numFmtId="3" fontId="30" fillId="0" borderId="9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 wrapText="1"/>
    </xf>
    <xf numFmtId="3" fontId="34" fillId="0" borderId="35" xfId="0" applyNumberFormat="1" applyFont="1" applyBorder="1" applyAlignment="1">
      <alignment horizontal="right" vertical="center" wrapText="1"/>
    </xf>
    <xf numFmtId="3" fontId="34" fillId="0" borderId="36" xfId="0" applyNumberFormat="1" applyFont="1" applyBorder="1" applyAlignment="1">
      <alignment horizontal="right" vertical="center" wrapText="1"/>
    </xf>
    <xf numFmtId="0" fontId="34" fillId="0" borderId="36" xfId="0" applyFont="1" applyBorder="1" applyAlignment="1">
      <alignment horizontal="right" vertical="center" wrapText="1"/>
    </xf>
    <xf numFmtId="0" fontId="34" fillId="0" borderId="37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35" fillId="0" borderId="13" xfId="0" applyNumberFormat="1" applyFont="1" applyFill="1" applyBorder="1" applyAlignment="1">
      <alignment horizontal="right" vertical="center" wrapText="1"/>
    </xf>
    <xf numFmtId="0" fontId="35" fillId="0" borderId="15" xfId="0" applyNumberFormat="1" applyFont="1" applyBorder="1" applyAlignment="1">
      <alignment horizontal="right" vertical="center" wrapText="1"/>
    </xf>
    <xf numFmtId="0" fontId="35" fillId="0" borderId="81" xfId="0" applyNumberFormat="1" applyFont="1" applyBorder="1" applyAlignment="1">
      <alignment horizontal="right" vertical="center" wrapText="1"/>
    </xf>
    <xf numFmtId="0" fontId="7" fillId="0" borderId="0" xfId="0" applyNumberFormat="1" applyFont="1">
      <alignment vertical="center"/>
    </xf>
    <xf numFmtId="0" fontId="7" fillId="0" borderId="4" xfId="0" applyNumberFormat="1" applyFont="1" applyBorder="1" applyAlignment="1">
      <alignment horizontal="center" vertical="center" wrapText="1"/>
    </xf>
    <xf numFmtId="0" fontId="35" fillId="0" borderId="13" xfId="0" applyNumberFormat="1" applyFont="1" applyBorder="1" applyAlignment="1">
      <alignment horizontal="right" vertical="center" wrapText="1"/>
    </xf>
    <xf numFmtId="0" fontId="35" fillId="0" borderId="17" xfId="0" applyNumberFormat="1" applyFont="1" applyBorder="1" applyAlignment="1">
      <alignment horizontal="right" vertical="center" wrapText="1"/>
    </xf>
    <xf numFmtId="176" fontId="35" fillId="0" borderId="10" xfId="0" applyNumberFormat="1" applyFont="1" applyBorder="1" applyAlignment="1">
      <alignment horizontal="right" vertical="center" wrapText="1"/>
    </xf>
    <xf numFmtId="176" fontId="35" fillId="0" borderId="1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71" xfId="0" applyNumberFormat="1" applyFont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62" xfId="0" applyNumberFormat="1" applyFont="1" applyBorder="1" applyAlignment="1">
      <alignment horizontal="right" vertical="center" wrapText="1"/>
    </xf>
    <xf numFmtId="3" fontId="7" fillId="0" borderId="15" xfId="0" applyNumberFormat="1" applyFont="1" applyBorder="1">
      <alignment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7" fillId="0" borderId="41" xfId="0" applyNumberFormat="1" applyFont="1" applyBorder="1" applyAlignment="1">
      <alignment horizontal="right" vertical="center" wrapText="1"/>
    </xf>
    <xf numFmtId="3" fontId="7" fillId="0" borderId="42" xfId="0" applyNumberFormat="1" applyFont="1" applyBorder="1" applyAlignment="1">
      <alignment horizontal="right" vertical="center" wrapText="1"/>
    </xf>
    <xf numFmtId="3" fontId="7" fillId="0" borderId="43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78" fontId="7" fillId="0" borderId="13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178" fontId="7" fillId="0" borderId="15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17" xfId="0" applyNumberFormat="1" applyFont="1" applyBorder="1" applyAlignment="1">
      <alignment horizontal="right" vertical="center" wrapText="1"/>
    </xf>
    <xf numFmtId="178" fontId="7" fillId="0" borderId="17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" fontId="35" fillId="0" borderId="78" xfId="0" applyNumberFormat="1" applyFont="1" applyBorder="1" applyAlignment="1">
      <alignment horizontal="right" vertical="center" wrapText="1"/>
    </xf>
    <xf numFmtId="3" fontId="35" fillId="0" borderId="15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right" vertical="center" wrapText="1"/>
    </xf>
    <xf numFmtId="0" fontId="35" fillId="0" borderId="17" xfId="0" applyFont="1" applyBorder="1" applyAlignment="1">
      <alignment horizontal="right"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3" fontId="35" fillId="0" borderId="3" xfId="0" applyNumberFormat="1" applyFont="1" applyBorder="1" applyAlignment="1">
      <alignment horizontal="right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right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right" vertical="center" wrapText="1"/>
    </xf>
    <xf numFmtId="0" fontId="7" fillId="0" borderId="53" xfId="0" applyFont="1" applyFill="1" applyBorder="1" applyAlignment="1">
      <alignment horizontal="right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179" fontId="7" fillId="0" borderId="14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179" fontId="7" fillId="0" borderId="16" xfId="0" applyNumberFormat="1" applyFont="1" applyBorder="1" applyAlignment="1">
      <alignment horizontal="right" vertical="center" wrapText="1"/>
    </xf>
    <xf numFmtId="181" fontId="7" fillId="0" borderId="16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 wrapText="1"/>
    </xf>
    <xf numFmtId="179" fontId="7" fillId="0" borderId="18" xfId="0" applyNumberFormat="1" applyFont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 vertical="center" wrapText="1"/>
    </xf>
    <xf numFmtId="178" fontId="7" fillId="0" borderId="16" xfId="0" applyNumberFormat="1" applyFont="1" applyFill="1" applyBorder="1" applyAlignment="1">
      <alignment horizontal="right" vertical="center" wrapText="1"/>
    </xf>
    <xf numFmtId="3" fontId="7" fillId="0" borderId="52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0" fontId="7" fillId="0" borderId="75" xfId="0" applyFont="1" applyFill="1" applyBorder="1" applyAlignment="1">
      <alignment horizontal="right" vertical="center" wrapText="1"/>
    </xf>
    <xf numFmtId="0" fontId="8" fillId="0" borderId="81" xfId="0" applyFont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right" vertical="center" wrapText="1"/>
    </xf>
    <xf numFmtId="0" fontId="8" fillId="0" borderId="78" xfId="0" applyFont="1" applyBorder="1" applyAlignment="1">
      <alignment horizontal="center" vertical="center" wrapText="1"/>
    </xf>
    <xf numFmtId="3" fontId="7" fillId="0" borderId="80" xfId="0" applyNumberFormat="1" applyFont="1" applyFill="1" applyBorder="1" applyAlignment="1">
      <alignment horizontal="right" vertical="center" wrapText="1"/>
    </xf>
    <xf numFmtId="3" fontId="7" fillId="0" borderId="79" xfId="0" applyNumberFormat="1" applyFont="1" applyFill="1" applyBorder="1" applyAlignment="1">
      <alignment horizontal="right" vertical="center" wrapText="1"/>
    </xf>
    <xf numFmtId="178" fontId="7" fillId="0" borderId="85" xfId="0" applyNumberFormat="1" applyFont="1" applyFill="1" applyBorder="1" applyAlignment="1">
      <alignment horizontal="right" vertical="center" wrapText="1"/>
    </xf>
    <xf numFmtId="0" fontId="8" fillId="0" borderId="72" xfId="0" applyFont="1" applyBorder="1" applyAlignment="1">
      <alignment horizontal="center" vertical="center" wrapText="1"/>
    </xf>
    <xf numFmtId="178" fontId="7" fillId="0" borderId="83" xfId="0" applyNumberFormat="1" applyFont="1" applyFill="1" applyBorder="1" applyAlignment="1">
      <alignment horizontal="right" vertical="center" wrapText="1"/>
    </xf>
    <xf numFmtId="0" fontId="8" fillId="0" borderId="58" xfId="0" applyFont="1" applyBorder="1" applyAlignment="1">
      <alignment horizontal="center" vertical="center" wrapText="1"/>
    </xf>
    <xf numFmtId="3" fontId="7" fillId="0" borderId="86" xfId="0" applyNumberFormat="1" applyFont="1" applyFill="1" applyBorder="1" applyAlignment="1">
      <alignment horizontal="right" vertical="center" wrapText="1"/>
    </xf>
    <xf numFmtId="3" fontId="7" fillId="0" borderId="33" xfId="0" applyNumberFormat="1" applyFont="1" applyFill="1" applyBorder="1" applyAlignment="1">
      <alignment horizontal="right" vertical="center" wrapText="1"/>
    </xf>
    <xf numFmtId="0" fontId="7" fillId="0" borderId="33" xfId="0" applyFont="1" applyFill="1" applyBorder="1" applyAlignment="1">
      <alignment horizontal="right" vertical="center" wrapText="1"/>
    </xf>
    <xf numFmtId="0" fontId="7" fillId="0" borderId="87" xfId="0" applyFont="1" applyFill="1" applyBorder="1" applyAlignment="1">
      <alignment horizontal="right" vertical="center" wrapText="1"/>
    </xf>
    <xf numFmtId="3" fontId="7" fillId="0" borderId="78" xfId="0" applyNumberFormat="1" applyFont="1" applyFill="1" applyBorder="1" applyAlignment="1">
      <alignment horizontal="right" vertical="center" wrapText="1"/>
    </xf>
    <xf numFmtId="3" fontId="7" fillId="0" borderId="81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7" fillId="0" borderId="42" xfId="0" applyFont="1" applyBorder="1" applyAlignment="1">
      <alignment horizontal="right" vertical="center" wrapText="1"/>
    </xf>
    <xf numFmtId="0" fontId="7" fillId="0" borderId="43" xfId="0" applyFont="1" applyBorder="1" applyAlignment="1">
      <alignment horizontal="right" vertical="center" wrapText="1"/>
    </xf>
    <xf numFmtId="178" fontId="7" fillId="0" borderId="5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0" borderId="8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3" fontId="7" fillId="0" borderId="79" xfId="0" applyNumberFormat="1" applyFont="1" applyBorder="1" applyAlignment="1">
      <alignment horizontal="right" vertical="center" wrapText="1"/>
    </xf>
    <xf numFmtId="176" fontId="7" fillId="0" borderId="55" xfId="0" applyNumberFormat="1" applyFont="1" applyBorder="1" applyAlignment="1">
      <alignment horizontal="right" vertical="center" wrapText="1"/>
    </xf>
    <xf numFmtId="176" fontId="7" fillId="0" borderId="28" xfId="0" applyNumberFormat="1" applyFont="1" applyBorder="1" applyAlignment="1">
      <alignment horizontal="right" vertical="center" wrapText="1"/>
    </xf>
    <xf numFmtId="180" fontId="7" fillId="0" borderId="20" xfId="0" applyNumberFormat="1" applyFont="1" applyBorder="1" applyAlignment="1">
      <alignment horizontal="right" vertical="center" wrapText="1"/>
    </xf>
    <xf numFmtId="176" fontId="7" fillId="0" borderId="31" xfId="0" applyNumberFormat="1" applyFont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0" fontId="35" fillId="0" borderId="24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35" fillId="0" borderId="26" xfId="0" applyFont="1" applyBorder="1" applyAlignment="1">
      <alignment horizontal="right" vertical="center"/>
    </xf>
    <xf numFmtId="0" fontId="35" fillId="0" borderId="83" xfId="0" applyNumberFormat="1" applyFont="1" applyBorder="1" applyAlignment="1">
      <alignment horizontal="right" vertical="center"/>
    </xf>
    <xf numFmtId="0" fontId="35" fillId="0" borderId="27" xfId="0" applyFont="1" applyBorder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0" fontId="35" fillId="0" borderId="28" xfId="0" applyFont="1" applyBorder="1" applyAlignment="1">
      <alignment horizontal="right" vertical="center"/>
    </xf>
    <xf numFmtId="38" fontId="35" fillId="0" borderId="15" xfId="1" applyFont="1" applyBorder="1" applyAlignment="1">
      <alignment horizontal="right" vertical="center"/>
    </xf>
    <xf numFmtId="0" fontId="35" fillId="0" borderId="29" xfId="0" applyFont="1" applyBorder="1" applyAlignment="1">
      <alignment horizontal="right" vertical="center"/>
    </xf>
    <xf numFmtId="0" fontId="35" fillId="0" borderId="30" xfId="0" applyFont="1" applyBorder="1" applyAlignment="1">
      <alignment horizontal="right" vertical="center"/>
    </xf>
    <xf numFmtId="0" fontId="35" fillId="0" borderId="31" xfId="0" applyFont="1" applyBorder="1" applyAlignment="1">
      <alignment horizontal="right" vertical="center"/>
    </xf>
    <xf numFmtId="38" fontId="35" fillId="0" borderId="5" xfId="1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 wrapText="1"/>
    </xf>
    <xf numFmtId="0" fontId="28" fillId="0" borderId="20" xfId="0" applyFont="1" applyBorder="1" applyAlignment="1">
      <alignment horizontal="right" vertical="center"/>
    </xf>
    <xf numFmtId="3" fontId="28" fillId="0" borderId="20" xfId="0" applyNumberFormat="1" applyFont="1" applyBorder="1" applyAlignment="1">
      <alignment vertical="center"/>
    </xf>
    <xf numFmtId="0" fontId="28" fillId="0" borderId="24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0" fontId="28" fillId="0" borderId="29" xfId="0" applyFont="1" applyBorder="1" applyAlignment="1">
      <alignment horizontal="right" vertical="center"/>
    </xf>
    <xf numFmtId="0" fontId="28" fillId="0" borderId="30" xfId="0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78" xfId="0" applyNumberFormat="1" applyFont="1" applyBorder="1" applyAlignment="1">
      <alignment horizontal="right" vertical="center"/>
    </xf>
    <xf numFmtId="0" fontId="28" fillId="0" borderId="33" xfId="0" applyFont="1" applyBorder="1" applyAlignment="1">
      <alignment horizontal="right" vertical="center"/>
    </xf>
    <xf numFmtId="0" fontId="28" fillId="0" borderId="32" xfId="0" applyFont="1" applyBorder="1" applyAlignment="1">
      <alignment horizontal="right" vertical="center"/>
    </xf>
    <xf numFmtId="0" fontId="28" fillId="0" borderId="34" xfId="0" applyFont="1" applyBorder="1" applyAlignment="1">
      <alignment horizontal="right" vertical="center"/>
    </xf>
    <xf numFmtId="3" fontId="28" fillId="0" borderId="19" xfId="0" applyNumberFormat="1" applyFont="1" applyBorder="1" applyAlignment="1">
      <alignment horizontal="right" vertical="center"/>
    </xf>
    <xf numFmtId="3" fontId="28" fillId="0" borderId="15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54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right" vertical="center" wrapText="1"/>
    </xf>
    <xf numFmtId="0" fontId="7" fillId="0" borderId="55" xfId="0" applyFont="1" applyBorder="1" applyAlignment="1">
      <alignment horizontal="right" vertical="center" wrapText="1"/>
    </xf>
    <xf numFmtId="0" fontId="7" fillId="0" borderId="83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right" vertical="center" wrapText="1"/>
    </xf>
    <xf numFmtId="0" fontId="16" fillId="0" borderId="41" xfId="0" applyFont="1" applyBorder="1" applyAlignment="1">
      <alignment horizontal="right" vertical="center" wrapText="1"/>
    </xf>
    <xf numFmtId="3" fontId="16" fillId="0" borderId="43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3" fontId="7" fillId="0" borderId="54" xfId="0" applyNumberFormat="1" applyFont="1" applyBorder="1" applyAlignment="1">
      <alignment horizontal="right" vertical="center" wrapText="1"/>
    </xf>
    <xf numFmtId="3" fontId="7" fillId="0" borderId="86" xfId="0" applyNumberFormat="1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3" fontId="7" fillId="0" borderId="7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right" vertical="center" wrapText="1"/>
    </xf>
    <xf numFmtId="0" fontId="35" fillId="0" borderId="31" xfId="0" applyFont="1" applyBorder="1" applyAlignment="1">
      <alignment horizontal="right" vertical="center" wrapText="1"/>
    </xf>
    <xf numFmtId="3" fontId="35" fillId="0" borderId="79" xfId="0" applyNumberFormat="1" applyFont="1" applyBorder="1" applyAlignment="1">
      <alignment horizontal="right" vertical="center" wrapText="1"/>
    </xf>
    <xf numFmtId="3" fontId="35" fillId="0" borderId="55" xfId="0" applyNumberFormat="1" applyFont="1" applyBorder="1" applyAlignment="1">
      <alignment horizontal="center" vertical="center" wrapText="1"/>
    </xf>
    <xf numFmtId="3" fontId="35" fillId="0" borderId="80" xfId="0" applyNumberFormat="1" applyFont="1" applyBorder="1" applyAlignment="1">
      <alignment horizontal="right" vertical="center" wrapText="1"/>
    </xf>
    <xf numFmtId="0" fontId="35" fillId="0" borderId="74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7" xfId="0" applyFont="1" applyBorder="1" applyAlignment="1">
      <alignment horizontal="center" vertical="center"/>
    </xf>
    <xf numFmtId="3" fontId="7" fillId="0" borderId="60" xfId="0" applyNumberFormat="1" applyFont="1" applyBorder="1" applyAlignment="1">
      <alignment horizontal="right" vertical="center"/>
    </xf>
    <xf numFmtId="3" fontId="7" fillId="0" borderId="61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3" fontId="7" fillId="0" borderId="64" xfId="0" applyNumberFormat="1" applyFont="1" applyBorder="1" applyAlignment="1">
      <alignment horizontal="right" vertical="center"/>
    </xf>
    <xf numFmtId="3" fontId="7" fillId="0" borderId="64" xfId="0" applyNumberFormat="1" applyFont="1" applyBorder="1" applyAlignment="1">
      <alignment horizontal="right" vertical="center" wrapText="1"/>
    </xf>
    <xf numFmtId="3" fontId="7" fillId="0" borderId="61" xfId="0" applyNumberFormat="1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 vertical="center"/>
    </xf>
    <xf numFmtId="9" fontId="7" fillId="0" borderId="43" xfId="2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38" fontId="7" fillId="0" borderId="25" xfId="1" applyFont="1" applyBorder="1" applyAlignment="1">
      <alignment horizontal="right" vertical="center" wrapText="1"/>
    </xf>
    <xf numFmtId="0" fontId="7" fillId="0" borderId="25" xfId="0" applyFont="1" applyBorder="1">
      <alignment vertical="center"/>
    </xf>
    <xf numFmtId="38" fontId="7" fillId="0" borderId="20" xfId="1" applyFont="1" applyBorder="1" applyAlignment="1">
      <alignment horizontal="right" vertical="center" wrapText="1"/>
    </xf>
    <xf numFmtId="0" fontId="7" fillId="0" borderId="20" xfId="0" applyFont="1" applyBorder="1">
      <alignment vertical="center"/>
    </xf>
    <xf numFmtId="38" fontId="7" fillId="0" borderId="30" xfId="1" applyFont="1" applyBorder="1" applyAlignment="1">
      <alignment horizontal="right" vertical="center" wrapText="1"/>
    </xf>
    <xf numFmtId="0" fontId="7" fillId="0" borderId="30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38" fontId="7" fillId="0" borderId="42" xfId="1" applyFont="1" applyBorder="1" applyAlignment="1">
      <alignment horizontal="right" vertical="center" wrapText="1"/>
    </xf>
    <xf numFmtId="0" fontId="7" fillId="0" borderId="42" xfId="0" applyFont="1" applyBorder="1">
      <alignment vertical="center"/>
    </xf>
    <xf numFmtId="3" fontId="30" fillId="0" borderId="54" xfId="0" applyNumberFormat="1" applyFont="1" applyBorder="1" applyAlignment="1">
      <alignment horizontal="right" vertical="center" wrapText="1"/>
    </xf>
    <xf numFmtId="180" fontId="30" fillId="0" borderId="79" xfId="0" applyNumberFormat="1" applyFont="1" applyBorder="1" applyAlignment="1">
      <alignment horizontal="right" vertical="center" wrapText="1"/>
    </xf>
    <xf numFmtId="3" fontId="30" fillId="0" borderId="79" xfId="0" applyNumberFormat="1" applyFont="1" applyBorder="1" applyAlignment="1">
      <alignment horizontal="right" vertical="center" wrapText="1"/>
    </xf>
    <xf numFmtId="3" fontId="30" fillId="0" borderId="55" xfId="0" applyNumberFormat="1" applyFont="1" applyBorder="1" applyAlignment="1">
      <alignment horizontal="right" vertical="center" wrapText="1"/>
    </xf>
    <xf numFmtId="3" fontId="30" fillId="0" borderId="13" xfId="0" applyNumberFormat="1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right" vertical="center" wrapText="1"/>
    </xf>
    <xf numFmtId="0" fontId="37" fillId="0" borderId="25" xfId="0" applyFont="1" applyBorder="1" applyAlignment="1">
      <alignment horizontal="right" vertical="center" wrapText="1"/>
    </xf>
    <xf numFmtId="0" fontId="37" fillId="0" borderId="26" xfId="0" applyFont="1" applyBorder="1" applyAlignment="1">
      <alignment horizontal="right" vertical="center" wrapText="1"/>
    </xf>
    <xf numFmtId="0" fontId="37" fillId="0" borderId="13" xfId="0" applyFont="1" applyBorder="1" applyAlignment="1">
      <alignment horizontal="right" vertical="center" wrapText="1"/>
    </xf>
    <xf numFmtId="0" fontId="37" fillId="0" borderId="29" xfId="0" applyFont="1" applyBorder="1" applyAlignment="1">
      <alignment horizontal="right" vertical="center" wrapText="1"/>
    </xf>
    <xf numFmtId="0" fontId="37" fillId="0" borderId="30" xfId="0" applyFont="1" applyBorder="1" applyAlignment="1">
      <alignment horizontal="right" vertical="center" wrapText="1"/>
    </xf>
    <xf numFmtId="0" fontId="37" fillId="0" borderId="31" xfId="0" applyFont="1" applyBorder="1" applyAlignment="1">
      <alignment horizontal="right" vertical="center" wrapText="1"/>
    </xf>
    <xf numFmtId="3" fontId="37" fillId="0" borderId="5" xfId="0" applyNumberFormat="1" applyFont="1" applyBorder="1" applyAlignment="1">
      <alignment horizontal="right" vertical="center" wrapText="1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3" fontId="31" fillId="0" borderId="9" xfId="0" applyNumberFormat="1" applyFont="1" applyBorder="1" applyAlignment="1">
      <alignment horizontal="right" vertical="center" wrapText="1"/>
    </xf>
    <xf numFmtId="3" fontId="31" fillId="0" borderId="23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justify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/>
    </xf>
    <xf numFmtId="0" fontId="19" fillId="0" borderId="22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78" fontId="7" fillId="0" borderId="19" xfId="0" applyNumberFormat="1" applyFont="1" applyFill="1" applyBorder="1" applyAlignment="1">
      <alignment vertical="center" wrapText="1"/>
    </xf>
    <xf numFmtId="178" fontId="7" fillId="0" borderId="6" xfId="0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78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/>
    </xf>
    <xf numFmtId="0" fontId="16" fillId="0" borderId="0" xfId="0" applyFont="1">
      <alignment vertical="center"/>
    </xf>
    <xf numFmtId="3" fontId="7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/>
    </xf>
    <xf numFmtId="0" fontId="19" fillId="0" borderId="21" xfId="0" applyFont="1" applyBorder="1" applyAlignment="1">
      <alignment horizontal="justify" vertical="center"/>
    </xf>
    <xf numFmtId="0" fontId="7" fillId="0" borderId="3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7" fillId="0" borderId="6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48" xfId="0" applyFont="1" applyBorder="1" applyAlignment="1">
      <alignment horizontal="justify" vertical="center"/>
    </xf>
    <xf numFmtId="0" fontId="14" fillId="0" borderId="49" xfId="0" applyFont="1" applyBorder="1" applyAlignment="1">
      <alignment horizontal="justify" vertical="center"/>
    </xf>
    <xf numFmtId="0" fontId="14" fillId="0" borderId="50" xfId="0" applyFont="1" applyBorder="1" applyAlignment="1">
      <alignment horizontal="justify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59" xfId="0" applyFont="1" applyBorder="1" applyAlignment="1">
      <alignment horizontal="justify" vertical="center" wrapText="1"/>
    </xf>
    <xf numFmtId="0" fontId="16" fillId="0" borderId="74" xfId="0" applyFont="1" applyBorder="1" applyAlignment="1">
      <alignment horizontal="justify" vertical="center" wrapText="1"/>
    </xf>
    <xf numFmtId="0" fontId="16" fillId="0" borderId="32" xfId="0" applyFont="1" applyBorder="1" applyAlignment="1">
      <alignment horizontal="justify" vertical="center" wrapText="1"/>
    </xf>
    <xf numFmtId="0" fontId="16" fillId="0" borderId="71" xfId="0" applyFont="1" applyBorder="1" applyAlignment="1">
      <alignment horizontal="justify" vertical="center" wrapText="1"/>
    </xf>
    <xf numFmtId="0" fontId="16" fillId="0" borderId="73" xfId="0" applyFont="1" applyBorder="1" applyAlignment="1">
      <alignment horizontal="justify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9" sqref="B19"/>
    </sheetView>
  </sheetViews>
  <sheetFormatPr defaultRowHeight="13.5"/>
  <cols>
    <col min="1" max="1" width="31.625" style="2" bestFit="1" customWidth="1"/>
    <col min="2" max="2" width="9.875" style="2" bestFit="1" customWidth="1"/>
    <col min="3" max="16384" width="9" style="2"/>
  </cols>
  <sheetData>
    <row r="1" spans="1:2" ht="17.25">
      <c r="A1" s="92" t="s">
        <v>301</v>
      </c>
    </row>
    <row r="2" spans="1:2" ht="14.25" thickBot="1"/>
    <row r="3" spans="1:2" s="143" customFormat="1" ht="14.25" thickBot="1">
      <c r="A3" s="155" t="s">
        <v>63</v>
      </c>
      <c r="B3" s="156" t="s">
        <v>70</v>
      </c>
    </row>
    <row r="4" spans="1:2" s="143" customFormat="1">
      <c r="A4" s="157" t="s">
        <v>64</v>
      </c>
      <c r="B4" s="158">
        <v>71277</v>
      </c>
    </row>
    <row r="5" spans="1:2" s="143" customFormat="1">
      <c r="A5" s="159" t="s">
        <v>65</v>
      </c>
      <c r="B5" s="160">
        <v>42908</v>
      </c>
    </row>
    <row r="6" spans="1:2" s="143" customFormat="1">
      <c r="A6" s="159" t="s">
        <v>66</v>
      </c>
      <c r="B6" s="160">
        <v>3879</v>
      </c>
    </row>
    <row r="7" spans="1:2" s="143" customFormat="1">
      <c r="A7" s="159" t="s">
        <v>67</v>
      </c>
      <c r="B7" s="160">
        <v>4067</v>
      </c>
    </row>
    <row r="8" spans="1:2" s="143" customFormat="1">
      <c r="A8" s="159" t="s">
        <v>68</v>
      </c>
      <c r="B8" s="160">
        <v>107705</v>
      </c>
    </row>
    <row r="9" spans="1:2" s="143" customFormat="1">
      <c r="A9" s="159" t="s">
        <v>295</v>
      </c>
      <c r="B9" s="160">
        <v>182000</v>
      </c>
    </row>
    <row r="10" spans="1:2" s="143" customFormat="1">
      <c r="A10" s="159" t="s">
        <v>296</v>
      </c>
      <c r="B10" s="160">
        <v>254340</v>
      </c>
    </row>
    <row r="11" spans="1:2" s="143" customFormat="1">
      <c r="A11" s="161" t="s">
        <v>69</v>
      </c>
      <c r="B11" s="162">
        <v>18855</v>
      </c>
    </row>
    <row r="12" spans="1:2" s="143" customFormat="1" ht="14.25" thickBot="1">
      <c r="A12" s="163" t="s">
        <v>297</v>
      </c>
      <c r="B12" s="164">
        <v>14841</v>
      </c>
    </row>
    <row r="13" spans="1:2" s="143" customFormat="1" ht="14.25" thickBot="1">
      <c r="A13" s="155" t="s">
        <v>298</v>
      </c>
      <c r="B13" s="165">
        <f>SUM(B4:B12)</f>
        <v>699872</v>
      </c>
    </row>
    <row r="14" spans="1:2" s="143" customFormat="1">
      <c r="B14" s="143" t="s">
        <v>299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activeCell="F5" sqref="F5"/>
    </sheetView>
  </sheetViews>
  <sheetFormatPr defaultRowHeight="13.5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16" ht="17.25">
      <c r="A1" s="515" t="s">
        <v>314</v>
      </c>
      <c r="B1" s="515"/>
      <c r="C1" s="515"/>
      <c r="D1" s="515"/>
      <c r="E1" s="515"/>
    </row>
    <row r="2" spans="1:16" ht="17.25">
      <c r="A2" s="50"/>
      <c r="B2" s="50"/>
      <c r="C2" s="50"/>
      <c r="D2" s="50"/>
      <c r="E2" s="50"/>
    </row>
    <row r="3" spans="1:16" ht="18" thickBot="1">
      <c r="A3" s="521" t="s">
        <v>133</v>
      </c>
      <c r="B3" s="521"/>
      <c r="C3" s="521"/>
      <c r="D3" s="521"/>
      <c r="E3" s="50"/>
    </row>
    <row r="4" spans="1:16" ht="14.25" thickBot="1">
      <c r="A4" s="501"/>
      <c r="B4" s="502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36" t="s">
        <v>20</v>
      </c>
    </row>
    <row r="5" spans="1:16">
      <c r="A5" s="524" t="s">
        <v>168</v>
      </c>
      <c r="B5" s="525"/>
      <c r="C5" s="266">
        <v>12384</v>
      </c>
      <c r="D5" s="267">
        <v>12015</v>
      </c>
      <c r="E5" s="267">
        <v>11947</v>
      </c>
      <c r="F5" s="267">
        <v>14120</v>
      </c>
      <c r="G5" s="267">
        <v>13365</v>
      </c>
      <c r="H5" s="267">
        <v>12000</v>
      </c>
      <c r="I5" s="267">
        <v>12154</v>
      </c>
      <c r="J5" s="267">
        <v>11285</v>
      </c>
      <c r="K5" s="267">
        <v>10552</v>
      </c>
      <c r="L5" s="267">
        <v>11160</v>
      </c>
      <c r="M5" s="267">
        <v>10942</v>
      </c>
      <c r="N5" s="268">
        <v>11538</v>
      </c>
      <c r="O5" s="269">
        <v>143462</v>
      </c>
      <c r="P5" s="270">
        <v>483</v>
      </c>
    </row>
    <row r="6" spans="1:16">
      <c r="A6" s="526" t="s">
        <v>21</v>
      </c>
      <c r="B6" s="52" t="s">
        <v>135</v>
      </c>
      <c r="C6" s="271">
        <v>52441</v>
      </c>
      <c r="D6" s="272">
        <v>49680</v>
      </c>
      <c r="E6" s="272">
        <v>48927</v>
      </c>
      <c r="F6" s="272">
        <v>55045</v>
      </c>
      <c r="G6" s="272">
        <v>50706</v>
      </c>
      <c r="H6" s="272">
        <v>48845</v>
      </c>
      <c r="I6" s="272">
        <v>49978</v>
      </c>
      <c r="J6" s="272">
        <v>46567</v>
      </c>
      <c r="K6" s="272">
        <v>44677</v>
      </c>
      <c r="L6" s="272">
        <v>46574</v>
      </c>
      <c r="M6" s="272">
        <v>44969</v>
      </c>
      <c r="N6" s="273">
        <v>46184</v>
      </c>
      <c r="O6" s="274">
        <v>584593</v>
      </c>
      <c r="P6" s="275">
        <v>1968</v>
      </c>
    </row>
    <row r="7" spans="1:16">
      <c r="A7" s="526"/>
      <c r="B7" s="52" t="s">
        <v>136</v>
      </c>
      <c r="C7" s="271">
        <v>9593</v>
      </c>
      <c r="D7" s="272">
        <v>8828</v>
      </c>
      <c r="E7" s="272">
        <v>9107</v>
      </c>
      <c r="F7" s="272">
        <v>12870</v>
      </c>
      <c r="G7" s="272">
        <v>12686</v>
      </c>
      <c r="H7" s="272">
        <v>9312</v>
      </c>
      <c r="I7" s="272">
        <v>9036</v>
      </c>
      <c r="J7" s="272">
        <v>7987</v>
      </c>
      <c r="K7" s="272">
        <v>7898</v>
      </c>
      <c r="L7" s="272">
        <v>8865</v>
      </c>
      <c r="M7" s="272">
        <v>8678</v>
      </c>
      <c r="N7" s="273">
        <v>9751</v>
      </c>
      <c r="O7" s="274">
        <v>114611</v>
      </c>
      <c r="P7" s="276">
        <v>386</v>
      </c>
    </row>
    <row r="8" spans="1:16">
      <c r="A8" s="526"/>
      <c r="B8" s="52" t="s">
        <v>3</v>
      </c>
      <c r="C8" s="271">
        <v>62034</v>
      </c>
      <c r="D8" s="272">
        <v>58508</v>
      </c>
      <c r="E8" s="272">
        <v>58034</v>
      </c>
      <c r="F8" s="272">
        <v>67915</v>
      </c>
      <c r="G8" s="272">
        <v>63392</v>
      </c>
      <c r="H8" s="272">
        <v>58157</v>
      </c>
      <c r="I8" s="272">
        <v>59014</v>
      </c>
      <c r="J8" s="272">
        <v>54554</v>
      </c>
      <c r="K8" s="272">
        <v>52575</v>
      </c>
      <c r="L8" s="272">
        <v>55439</v>
      </c>
      <c r="M8" s="272">
        <v>53647</v>
      </c>
      <c r="N8" s="273">
        <v>55935</v>
      </c>
      <c r="O8" s="277">
        <v>699204</v>
      </c>
      <c r="P8" s="275">
        <v>2354</v>
      </c>
    </row>
    <row r="9" spans="1:16" ht="14.25" thickBot="1">
      <c r="A9" s="527" t="s">
        <v>169</v>
      </c>
      <c r="B9" s="528"/>
      <c r="C9" s="278">
        <v>10180</v>
      </c>
      <c r="D9" s="279">
        <v>10055</v>
      </c>
      <c r="E9" s="279">
        <v>9789</v>
      </c>
      <c r="F9" s="279">
        <v>11295</v>
      </c>
      <c r="G9" s="279">
        <v>11478</v>
      </c>
      <c r="H9" s="279">
        <v>10278</v>
      </c>
      <c r="I9" s="279">
        <v>10670</v>
      </c>
      <c r="J9" s="279">
        <v>9348</v>
      </c>
      <c r="K9" s="279">
        <v>9208</v>
      </c>
      <c r="L9" s="279">
        <v>9353</v>
      </c>
      <c r="M9" s="279">
        <v>8307</v>
      </c>
      <c r="N9" s="280">
        <v>9613</v>
      </c>
      <c r="O9" s="281">
        <v>119574</v>
      </c>
      <c r="P9" s="282">
        <v>403</v>
      </c>
    </row>
    <row r="10" spans="1:16">
      <c r="A10" s="522"/>
      <c r="B10" s="522"/>
      <c r="C10" s="522"/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3"/>
    </row>
    <row r="11" spans="1:16">
      <c r="A11" s="1"/>
    </row>
  </sheetData>
  <mergeCells count="7">
    <mergeCell ref="A1:E1"/>
    <mergeCell ref="A3:D3"/>
    <mergeCell ref="A10:P10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L27" sqref="L27"/>
    </sheetView>
  </sheetViews>
  <sheetFormatPr defaultRowHeight="13.5"/>
  <cols>
    <col min="1" max="1" width="5.5" style="2" bestFit="1" customWidth="1"/>
    <col min="2" max="13" width="6" style="2" bestFit="1" customWidth="1"/>
    <col min="14" max="14" width="7" style="2" bestFit="1" customWidth="1"/>
    <col min="15" max="15" width="5.875" style="2" customWidth="1"/>
    <col min="16" max="16384" width="9" style="2"/>
  </cols>
  <sheetData>
    <row r="1" spans="1:15" ht="17.25">
      <c r="A1" s="515" t="s">
        <v>315</v>
      </c>
      <c r="B1" s="515"/>
      <c r="C1" s="515"/>
    </row>
    <row r="2" spans="1:15" ht="17.25">
      <c r="A2" s="50"/>
      <c r="B2" s="50"/>
      <c r="C2" s="50"/>
    </row>
    <row r="3" spans="1:15" ht="14.25" thickBot="1">
      <c r="A3" s="523" t="s">
        <v>170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7" t="s">
        <v>3</v>
      </c>
      <c r="O4" s="7" t="s">
        <v>20</v>
      </c>
    </row>
    <row r="5" spans="1:15" ht="14.25" thickBot="1">
      <c r="A5" s="30" t="s">
        <v>21</v>
      </c>
      <c r="B5" s="283">
        <v>4998</v>
      </c>
      <c r="C5" s="284">
        <v>6347</v>
      </c>
      <c r="D5" s="284">
        <v>6090</v>
      </c>
      <c r="E5" s="284">
        <v>5212</v>
      </c>
      <c r="F5" s="284">
        <v>6028</v>
      </c>
      <c r="G5" s="284">
        <v>5380</v>
      </c>
      <c r="H5" s="284">
        <v>5173</v>
      </c>
      <c r="I5" s="284">
        <v>5879</v>
      </c>
      <c r="J5" s="284">
        <v>4537</v>
      </c>
      <c r="K5" s="284">
        <v>5319</v>
      </c>
      <c r="L5" s="284">
        <v>4997</v>
      </c>
      <c r="M5" s="285">
        <v>5551</v>
      </c>
      <c r="N5" s="286">
        <v>65511</v>
      </c>
      <c r="O5" s="287">
        <v>179</v>
      </c>
    </row>
    <row r="6" spans="1:15">
      <c r="A6" s="522"/>
      <c r="B6" s="522"/>
      <c r="C6" s="522"/>
      <c r="D6" s="522"/>
      <c r="E6" s="522"/>
      <c r="F6" s="522"/>
      <c r="G6" s="522"/>
    </row>
    <row r="7" spans="1:15">
      <c r="A7" s="1"/>
    </row>
  </sheetData>
  <mergeCells count="3">
    <mergeCell ref="A6:G6"/>
    <mergeCell ref="A1:C1"/>
    <mergeCell ref="A3:O3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C5" sqref="C5:P9"/>
    </sheetView>
  </sheetViews>
  <sheetFormatPr defaultRowHeight="13.5"/>
  <cols>
    <col min="1" max="1" width="6.5" style="2" customWidth="1"/>
    <col min="2" max="2" width="6.125" style="2" bestFit="1" customWidth="1"/>
    <col min="3" max="14" width="7" style="2" bestFit="1" customWidth="1"/>
    <col min="15" max="15" width="8" style="2" bestFit="1" customWidth="1"/>
    <col min="16" max="16" width="6.375" style="2" customWidth="1"/>
    <col min="17" max="16384" width="9" style="2"/>
  </cols>
  <sheetData>
    <row r="1" spans="1:16" ht="17.25">
      <c r="A1" s="515" t="s">
        <v>317</v>
      </c>
      <c r="B1" s="515"/>
      <c r="C1" s="515"/>
    </row>
    <row r="2" spans="1:16" ht="17.25">
      <c r="A2" s="50"/>
      <c r="B2" s="50"/>
      <c r="C2" s="50"/>
    </row>
    <row r="3" spans="1:16" ht="14.25" thickBot="1">
      <c r="A3" s="529" t="s">
        <v>316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</row>
    <row r="4" spans="1:16" ht="27.75" thickBot="1">
      <c r="A4" s="501"/>
      <c r="B4" s="502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7" t="s">
        <v>20</v>
      </c>
    </row>
    <row r="5" spans="1:16">
      <c r="A5" s="524" t="s">
        <v>171</v>
      </c>
      <c r="B5" s="525"/>
      <c r="C5" s="266">
        <v>2725</v>
      </c>
      <c r="D5" s="267">
        <v>2420</v>
      </c>
      <c r="E5" s="267">
        <v>2447</v>
      </c>
      <c r="F5" s="267">
        <v>2973</v>
      </c>
      <c r="G5" s="267">
        <v>2346</v>
      </c>
      <c r="H5" s="267">
        <v>2697</v>
      </c>
      <c r="I5" s="267">
        <v>2880</v>
      </c>
      <c r="J5" s="267">
        <v>2539</v>
      </c>
      <c r="K5" s="267">
        <v>2382</v>
      </c>
      <c r="L5" s="267">
        <v>2639</v>
      </c>
      <c r="M5" s="267">
        <v>2421</v>
      </c>
      <c r="N5" s="268">
        <v>2608</v>
      </c>
      <c r="O5" s="288">
        <f>SUM(C5:N5)</f>
        <v>31077</v>
      </c>
      <c r="P5" s="289">
        <f>O5/297</f>
        <v>104.63636363636364</v>
      </c>
    </row>
    <row r="6" spans="1:16">
      <c r="A6" s="526" t="s">
        <v>174</v>
      </c>
      <c r="B6" s="52" t="s">
        <v>172</v>
      </c>
      <c r="C6" s="290">
        <v>586</v>
      </c>
      <c r="D6" s="291">
        <v>572</v>
      </c>
      <c r="E6" s="291">
        <v>546</v>
      </c>
      <c r="F6" s="291">
        <v>480</v>
      </c>
      <c r="G6" s="291">
        <v>549</v>
      </c>
      <c r="H6" s="291">
        <v>525</v>
      </c>
      <c r="I6" s="291">
        <v>434</v>
      </c>
      <c r="J6" s="291">
        <v>500</v>
      </c>
      <c r="K6" s="291">
        <v>480</v>
      </c>
      <c r="L6" s="291">
        <v>403</v>
      </c>
      <c r="M6" s="291">
        <v>523</v>
      </c>
      <c r="N6" s="292">
        <v>480</v>
      </c>
      <c r="O6" s="293">
        <f t="shared" ref="O6:O9" si="0">SUM(C6:N6)</f>
        <v>6078</v>
      </c>
      <c r="P6" s="294">
        <v>20.464646464646464</v>
      </c>
    </row>
    <row r="7" spans="1:16">
      <c r="A7" s="526"/>
      <c r="B7" s="52" t="s">
        <v>22</v>
      </c>
      <c r="C7" s="271">
        <v>18482</v>
      </c>
      <c r="D7" s="272">
        <v>18027</v>
      </c>
      <c r="E7" s="272">
        <v>17903</v>
      </c>
      <c r="F7" s="272">
        <v>17884</v>
      </c>
      <c r="G7" s="272">
        <v>16876</v>
      </c>
      <c r="H7" s="272">
        <v>17761</v>
      </c>
      <c r="I7" s="272">
        <v>17746</v>
      </c>
      <c r="J7" s="272">
        <v>18153</v>
      </c>
      <c r="K7" s="272">
        <v>16634</v>
      </c>
      <c r="L7" s="272">
        <v>17642</v>
      </c>
      <c r="M7" s="272">
        <v>16677</v>
      </c>
      <c r="N7" s="273">
        <v>17344</v>
      </c>
      <c r="O7" s="293">
        <f t="shared" si="0"/>
        <v>211129</v>
      </c>
      <c r="P7" s="294">
        <f>O7/365</f>
        <v>578.43561643835619</v>
      </c>
    </row>
    <row r="8" spans="1:16" ht="14.25" thickBot="1">
      <c r="A8" s="527"/>
      <c r="B8" s="23" t="s">
        <v>173</v>
      </c>
      <c r="C8" s="295">
        <v>258</v>
      </c>
      <c r="D8" s="296">
        <v>234</v>
      </c>
      <c r="E8" s="296">
        <v>167</v>
      </c>
      <c r="F8" s="296">
        <v>164</v>
      </c>
      <c r="G8" s="296">
        <v>163</v>
      </c>
      <c r="H8" s="296">
        <v>200</v>
      </c>
      <c r="I8" s="296">
        <v>168</v>
      </c>
      <c r="J8" s="296">
        <v>188</v>
      </c>
      <c r="K8" s="296">
        <v>144</v>
      </c>
      <c r="L8" s="296">
        <v>143</v>
      </c>
      <c r="M8" s="296">
        <v>123</v>
      </c>
      <c r="N8" s="297">
        <v>140</v>
      </c>
      <c r="O8" s="298">
        <f t="shared" si="0"/>
        <v>2092</v>
      </c>
      <c r="P8" s="299">
        <f>O8/365</f>
        <v>5.7315068493150685</v>
      </c>
    </row>
    <row r="9" spans="1:16" ht="14.25" thickBot="1">
      <c r="A9" s="501" t="s">
        <v>3</v>
      </c>
      <c r="B9" s="502"/>
      <c r="C9" s="283">
        <v>22051</v>
      </c>
      <c r="D9" s="284">
        <v>21253</v>
      </c>
      <c r="E9" s="284">
        <v>21063</v>
      </c>
      <c r="F9" s="284">
        <v>21501</v>
      </c>
      <c r="G9" s="284">
        <v>19934</v>
      </c>
      <c r="H9" s="284">
        <v>21183</v>
      </c>
      <c r="I9" s="284">
        <v>21228</v>
      </c>
      <c r="J9" s="284">
        <v>21380</v>
      </c>
      <c r="K9" s="284">
        <v>19640</v>
      </c>
      <c r="L9" s="284">
        <v>20827</v>
      </c>
      <c r="M9" s="284">
        <v>19744</v>
      </c>
      <c r="N9" s="285">
        <v>20572</v>
      </c>
      <c r="O9" s="300">
        <f t="shared" si="0"/>
        <v>250376</v>
      </c>
      <c r="P9" s="287" t="s">
        <v>285</v>
      </c>
    </row>
    <row r="10" spans="1:16">
      <c r="A10" s="530"/>
      <c r="B10" s="530"/>
      <c r="C10" s="530"/>
      <c r="D10" s="530"/>
      <c r="E10" s="530"/>
      <c r="F10" s="530"/>
      <c r="G10" s="530"/>
      <c r="H10" s="530"/>
      <c r="I10" s="530"/>
      <c r="J10" s="530"/>
      <c r="K10" s="530"/>
    </row>
  </sheetData>
  <mergeCells count="7">
    <mergeCell ref="A1:C1"/>
    <mergeCell ref="A3:P3"/>
    <mergeCell ref="A6:A8"/>
    <mergeCell ref="A10:K10"/>
    <mergeCell ref="A9:B9"/>
    <mergeCell ref="A4:B4"/>
    <mergeCell ref="A5:B5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A3" sqref="A3:P3"/>
    </sheetView>
  </sheetViews>
  <sheetFormatPr defaultRowHeight="13.5"/>
  <cols>
    <col min="1" max="1" width="6.75" style="2" bestFit="1" customWidth="1"/>
    <col min="2" max="2" width="6.125" style="2" bestFit="1" customWidth="1"/>
    <col min="3" max="14" width="8" style="2" bestFit="1" customWidth="1"/>
    <col min="15" max="16" width="9.5" style="2" bestFit="1" customWidth="1"/>
    <col min="17" max="16384" width="9" style="2"/>
  </cols>
  <sheetData>
    <row r="1" spans="1:16" ht="17.25">
      <c r="A1" s="494" t="s">
        <v>318</v>
      </c>
      <c r="B1" s="494"/>
      <c r="C1" s="494"/>
      <c r="D1" s="494"/>
      <c r="E1" s="494"/>
      <c r="F1" s="494"/>
      <c r="G1" s="494"/>
      <c r="H1" s="494"/>
    </row>
    <row r="2" spans="1:16" ht="17.25">
      <c r="A2" s="38"/>
      <c r="B2" s="38"/>
      <c r="C2" s="38"/>
      <c r="D2" s="38"/>
      <c r="E2" s="38"/>
      <c r="F2" s="38"/>
      <c r="G2" s="38"/>
      <c r="H2" s="38"/>
    </row>
    <row r="3" spans="1:16" ht="14.25" thickBot="1">
      <c r="A3" s="535" t="s">
        <v>319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</row>
    <row r="4" spans="1:16" ht="14.25" thickBot="1">
      <c r="A4" s="536"/>
      <c r="B4" s="537"/>
      <c r="C4" s="301" t="s">
        <v>8</v>
      </c>
      <c r="D4" s="55" t="s">
        <v>9</v>
      </c>
      <c r="E4" s="55" t="s">
        <v>10</v>
      </c>
      <c r="F4" s="55" t="s">
        <v>11</v>
      </c>
      <c r="G4" s="55" t="s">
        <v>12</v>
      </c>
      <c r="H4" s="55" t="s">
        <v>13</v>
      </c>
      <c r="I4" s="55" t="s">
        <v>14</v>
      </c>
      <c r="J4" s="55" t="s">
        <v>15</v>
      </c>
      <c r="K4" s="55" t="s">
        <v>16</v>
      </c>
      <c r="L4" s="55" t="s">
        <v>17</v>
      </c>
      <c r="M4" s="55" t="s">
        <v>18</v>
      </c>
      <c r="N4" s="56" t="s">
        <v>19</v>
      </c>
      <c r="O4" s="302" t="s">
        <v>3</v>
      </c>
      <c r="P4" s="54" t="s">
        <v>20</v>
      </c>
    </row>
    <row r="5" spans="1:16">
      <c r="A5" s="538" t="s">
        <v>175</v>
      </c>
      <c r="B5" s="539"/>
      <c r="C5" s="266">
        <v>87254</v>
      </c>
      <c r="D5" s="267">
        <v>93175</v>
      </c>
      <c r="E5" s="267">
        <v>87489</v>
      </c>
      <c r="F5" s="267">
        <v>90933</v>
      </c>
      <c r="G5" s="267">
        <v>90742</v>
      </c>
      <c r="H5" s="267">
        <v>90065</v>
      </c>
      <c r="I5" s="267">
        <v>115063</v>
      </c>
      <c r="J5" s="267">
        <v>116358</v>
      </c>
      <c r="K5" s="267">
        <v>117455</v>
      </c>
      <c r="L5" s="267">
        <v>126076</v>
      </c>
      <c r="M5" s="267">
        <v>128389</v>
      </c>
      <c r="N5" s="268">
        <v>145895</v>
      </c>
      <c r="O5" s="269">
        <v>1288894</v>
      </c>
      <c r="P5" s="303">
        <v>3531</v>
      </c>
    </row>
    <row r="6" spans="1:16">
      <c r="A6" s="540" t="s">
        <v>176</v>
      </c>
      <c r="B6" s="541"/>
      <c r="C6" s="271">
        <v>428748</v>
      </c>
      <c r="D6" s="272">
        <v>467735</v>
      </c>
      <c r="E6" s="272">
        <v>446689</v>
      </c>
      <c r="F6" s="272">
        <v>482770</v>
      </c>
      <c r="G6" s="272">
        <v>492308</v>
      </c>
      <c r="H6" s="272">
        <v>462457</v>
      </c>
      <c r="I6" s="272">
        <v>500499</v>
      </c>
      <c r="J6" s="272">
        <v>523249</v>
      </c>
      <c r="K6" s="272">
        <v>527857</v>
      </c>
      <c r="L6" s="272">
        <v>537631</v>
      </c>
      <c r="M6" s="272">
        <v>563496</v>
      </c>
      <c r="N6" s="273">
        <v>651769</v>
      </c>
      <c r="O6" s="274">
        <v>6085208</v>
      </c>
      <c r="P6" s="304">
        <v>16672</v>
      </c>
    </row>
    <row r="7" spans="1:16">
      <c r="A7" s="531" t="s">
        <v>177</v>
      </c>
      <c r="B7" s="305" t="s">
        <v>22</v>
      </c>
      <c r="C7" s="271">
        <v>356060</v>
      </c>
      <c r="D7" s="272">
        <v>384879</v>
      </c>
      <c r="E7" s="272">
        <v>371331</v>
      </c>
      <c r="F7" s="272">
        <v>380387</v>
      </c>
      <c r="G7" s="272">
        <v>394147</v>
      </c>
      <c r="H7" s="272">
        <v>364843</v>
      </c>
      <c r="I7" s="272">
        <v>380630</v>
      </c>
      <c r="J7" s="272">
        <v>399208</v>
      </c>
      <c r="K7" s="272">
        <v>381015</v>
      </c>
      <c r="L7" s="272">
        <v>404202</v>
      </c>
      <c r="M7" s="272">
        <v>408258</v>
      </c>
      <c r="N7" s="273">
        <v>397951</v>
      </c>
      <c r="O7" s="277">
        <v>4622911</v>
      </c>
      <c r="P7" s="304">
        <v>12666</v>
      </c>
    </row>
    <row r="8" spans="1:16">
      <c r="A8" s="532"/>
      <c r="B8" s="305" t="s">
        <v>173</v>
      </c>
      <c r="C8" s="271">
        <v>12963</v>
      </c>
      <c r="D8" s="272">
        <v>11892</v>
      </c>
      <c r="E8" s="272">
        <v>12664</v>
      </c>
      <c r="F8" s="272">
        <v>9562</v>
      </c>
      <c r="G8" s="272">
        <v>13289</v>
      </c>
      <c r="H8" s="272">
        <v>13266</v>
      </c>
      <c r="I8" s="272">
        <v>13315</v>
      </c>
      <c r="J8" s="272">
        <v>20131</v>
      </c>
      <c r="K8" s="272">
        <v>12837</v>
      </c>
      <c r="L8" s="272">
        <v>16009</v>
      </c>
      <c r="M8" s="272">
        <v>13646</v>
      </c>
      <c r="N8" s="273">
        <v>19968</v>
      </c>
      <c r="O8" s="277">
        <v>169542</v>
      </c>
      <c r="P8" s="306">
        <v>464</v>
      </c>
    </row>
    <row r="9" spans="1:16">
      <c r="A9" s="532"/>
      <c r="B9" s="305" t="s">
        <v>178</v>
      </c>
      <c r="C9" s="271">
        <v>34077</v>
      </c>
      <c r="D9" s="272">
        <v>36374</v>
      </c>
      <c r="E9" s="272">
        <v>35255</v>
      </c>
      <c r="F9" s="272">
        <v>34850</v>
      </c>
      <c r="G9" s="272">
        <v>34387</v>
      </c>
      <c r="H9" s="272">
        <v>34873</v>
      </c>
      <c r="I9" s="272">
        <v>37470</v>
      </c>
      <c r="J9" s="272">
        <v>35914</v>
      </c>
      <c r="K9" s="272">
        <v>36785</v>
      </c>
      <c r="L9" s="272">
        <v>37348</v>
      </c>
      <c r="M9" s="272">
        <v>37804</v>
      </c>
      <c r="N9" s="273">
        <v>41220</v>
      </c>
      <c r="O9" s="277">
        <v>436357</v>
      </c>
      <c r="P9" s="304">
        <v>1195</v>
      </c>
    </row>
    <row r="10" spans="1:16" s="117" customFormat="1" ht="18.75" thickBot="1">
      <c r="A10" s="533"/>
      <c r="B10" s="125" t="s">
        <v>277</v>
      </c>
      <c r="C10" s="278">
        <v>26707</v>
      </c>
      <c r="D10" s="279">
        <v>29635</v>
      </c>
      <c r="E10" s="279">
        <v>28420</v>
      </c>
      <c r="F10" s="279">
        <v>28744</v>
      </c>
      <c r="G10" s="279">
        <v>28056</v>
      </c>
      <c r="H10" s="279">
        <v>27082</v>
      </c>
      <c r="I10" s="279">
        <v>27194</v>
      </c>
      <c r="J10" s="279">
        <v>28457</v>
      </c>
      <c r="K10" s="279">
        <v>24821</v>
      </c>
      <c r="L10" s="279">
        <v>29431</v>
      </c>
      <c r="M10" s="279">
        <v>28996</v>
      </c>
      <c r="N10" s="280">
        <v>30856</v>
      </c>
      <c r="O10" s="281">
        <v>338399</v>
      </c>
      <c r="P10" s="307">
        <v>927</v>
      </c>
    </row>
    <row r="11" spans="1:16">
      <c r="A11" s="530" t="s">
        <v>276</v>
      </c>
      <c r="B11" s="530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4"/>
    </row>
    <row r="12" spans="1:16">
      <c r="A12" s="1"/>
    </row>
    <row r="14" spans="1:16">
      <c r="A14" s="124"/>
    </row>
  </sheetData>
  <mergeCells count="7">
    <mergeCell ref="A7:A10"/>
    <mergeCell ref="A1:H1"/>
    <mergeCell ref="A11:P11"/>
    <mergeCell ref="A3:P3"/>
    <mergeCell ref="A4:B4"/>
    <mergeCell ref="A5:B5"/>
    <mergeCell ref="A6:B6"/>
  </mergeCells>
  <phoneticPr fontId="2"/>
  <pageMargins left="0.7" right="0.7" top="0.75" bottom="0.75" header="0.3" footer="0.3"/>
  <pageSetup paperSize="9" scale="6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activeCell="O19" sqref="O19"/>
    </sheetView>
  </sheetViews>
  <sheetFormatPr defaultRowHeight="13.5"/>
  <cols>
    <col min="1" max="12" width="7" bestFit="1" customWidth="1"/>
    <col min="13" max="13" width="9.25" bestFit="1" customWidth="1"/>
    <col min="14" max="14" width="9.125" bestFit="1" customWidth="1"/>
  </cols>
  <sheetData>
    <row r="1" spans="1:16" ht="17.25">
      <c r="A1" s="542" t="s">
        <v>320</v>
      </c>
      <c r="B1" s="542"/>
      <c r="C1" s="542"/>
      <c r="D1" s="542"/>
      <c r="E1" s="542"/>
      <c r="F1" s="542"/>
      <c r="G1" s="542"/>
      <c r="H1" s="542"/>
    </row>
    <row r="3" spans="1:16" s="117" customFormat="1" ht="14.25" thickBot="1">
      <c r="A3" s="150" t="s">
        <v>319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31"/>
      <c r="P3" s="131"/>
    </row>
    <row r="4" spans="1:16" ht="14.25" thickBot="1">
      <c r="A4" s="126" t="s">
        <v>8</v>
      </c>
      <c r="B4" s="127" t="s">
        <v>9</v>
      </c>
      <c r="C4" s="127" t="s">
        <v>10</v>
      </c>
      <c r="D4" s="127" t="s">
        <v>11</v>
      </c>
      <c r="E4" s="127" t="s">
        <v>12</v>
      </c>
      <c r="F4" s="127" t="s">
        <v>13</v>
      </c>
      <c r="G4" s="127" t="s">
        <v>14</v>
      </c>
      <c r="H4" s="127" t="s">
        <v>15</v>
      </c>
      <c r="I4" s="127" t="s">
        <v>16</v>
      </c>
      <c r="J4" s="127" t="s">
        <v>17</v>
      </c>
      <c r="K4" s="127" t="s">
        <v>18</v>
      </c>
      <c r="L4" s="127" t="s">
        <v>19</v>
      </c>
      <c r="M4" s="127" t="s">
        <v>3</v>
      </c>
      <c r="N4" s="128" t="s">
        <v>20</v>
      </c>
      <c r="O4" s="129"/>
      <c r="P4" s="130"/>
    </row>
    <row r="5" spans="1:16" ht="14.25" thickBot="1">
      <c r="A5" s="308">
        <v>82541</v>
      </c>
      <c r="B5" s="309">
        <v>81455</v>
      </c>
      <c r="C5" s="309">
        <v>81675</v>
      </c>
      <c r="D5" s="309">
        <v>82317</v>
      </c>
      <c r="E5" s="309">
        <v>81867</v>
      </c>
      <c r="F5" s="309">
        <v>79838</v>
      </c>
      <c r="G5" s="309">
        <v>87015</v>
      </c>
      <c r="H5" s="309">
        <v>87056</v>
      </c>
      <c r="I5" s="309">
        <v>85257</v>
      </c>
      <c r="J5" s="309">
        <v>90152</v>
      </c>
      <c r="K5" s="309">
        <v>92513</v>
      </c>
      <c r="L5" s="309">
        <v>94881</v>
      </c>
      <c r="M5" s="309">
        <v>1026567</v>
      </c>
      <c r="N5" s="309">
        <v>2813</v>
      </c>
    </row>
  </sheetData>
  <mergeCells count="1">
    <mergeCell ref="A1:H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O7" sqref="O7"/>
    </sheetView>
  </sheetViews>
  <sheetFormatPr defaultRowHeight="13.5"/>
  <cols>
    <col min="1" max="14" width="9" style="140"/>
    <col min="15" max="15" width="9.5" style="140" bestFit="1" customWidth="1"/>
    <col min="16" max="16384" width="9" style="140"/>
  </cols>
  <sheetData>
    <row r="1" spans="1:15" ht="17.25">
      <c r="A1" s="515" t="s">
        <v>321</v>
      </c>
      <c r="B1" s="515"/>
      <c r="C1" s="515"/>
    </row>
    <row r="2" spans="1:15" ht="17.25">
      <c r="A2" s="136"/>
    </row>
    <row r="3" spans="1:15" ht="14.25" thickBot="1">
      <c r="A3" s="83" t="s">
        <v>322</v>
      </c>
    </row>
    <row r="4" spans="1:15" ht="14.25" thickBot="1">
      <c r="A4" s="3"/>
      <c r="B4" s="347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349" t="s">
        <v>19</v>
      </c>
      <c r="N4" s="3" t="s">
        <v>3</v>
      </c>
      <c r="O4" s="147" t="s">
        <v>20</v>
      </c>
    </row>
    <row r="5" spans="1:15">
      <c r="A5" s="343" t="s">
        <v>179</v>
      </c>
      <c r="B5" s="344">
        <v>4628</v>
      </c>
      <c r="C5" s="345">
        <v>4677</v>
      </c>
      <c r="D5" s="345">
        <v>4739</v>
      </c>
      <c r="E5" s="345">
        <v>5962</v>
      </c>
      <c r="F5" s="345">
        <v>5375</v>
      </c>
      <c r="G5" s="345">
        <v>5079</v>
      </c>
      <c r="H5" s="345">
        <v>5328</v>
      </c>
      <c r="I5" s="345">
        <v>5016</v>
      </c>
      <c r="J5" s="345">
        <v>4601</v>
      </c>
      <c r="K5" s="345">
        <v>4433</v>
      </c>
      <c r="L5" s="345">
        <v>4718</v>
      </c>
      <c r="M5" s="350">
        <v>4902</v>
      </c>
      <c r="N5" s="354">
        <f>SUM(B5:M5)</f>
        <v>59458</v>
      </c>
      <c r="O5" s="346">
        <f>N5/297</f>
        <v>200.1952861952862</v>
      </c>
    </row>
    <row r="6" spans="1:15">
      <c r="A6" s="81" t="s">
        <v>180</v>
      </c>
      <c r="B6" s="336">
        <v>1723</v>
      </c>
      <c r="C6" s="330">
        <v>1382</v>
      </c>
      <c r="D6" s="330">
        <v>1486</v>
      </c>
      <c r="E6" s="330">
        <v>1712</v>
      </c>
      <c r="F6" s="330">
        <v>1716</v>
      </c>
      <c r="G6" s="330">
        <v>1747</v>
      </c>
      <c r="H6" s="330">
        <v>1615</v>
      </c>
      <c r="I6" s="330">
        <v>1677</v>
      </c>
      <c r="J6" s="330">
        <v>1431</v>
      </c>
      <c r="K6" s="330">
        <v>1466</v>
      </c>
      <c r="L6" s="330">
        <v>1596</v>
      </c>
      <c r="M6" s="351">
        <v>1745</v>
      </c>
      <c r="N6" s="276">
        <f>SUM(B6:M6)</f>
        <v>19296</v>
      </c>
      <c r="O6" s="331">
        <f>N6/297</f>
        <v>64.969696969696969</v>
      </c>
    </row>
    <row r="7" spans="1:15">
      <c r="A7" s="81" t="s">
        <v>286</v>
      </c>
      <c r="B7" s="337">
        <v>86</v>
      </c>
      <c r="C7" s="335">
        <v>94</v>
      </c>
      <c r="D7" s="335">
        <v>52</v>
      </c>
      <c r="E7" s="335">
        <v>51</v>
      </c>
      <c r="F7" s="335">
        <v>73</v>
      </c>
      <c r="G7" s="335">
        <v>79</v>
      </c>
      <c r="H7" s="335">
        <v>88</v>
      </c>
      <c r="I7" s="335">
        <v>91</v>
      </c>
      <c r="J7" s="335">
        <v>98</v>
      </c>
      <c r="K7" s="335">
        <v>75</v>
      </c>
      <c r="L7" s="335">
        <v>64</v>
      </c>
      <c r="M7" s="352">
        <v>37</v>
      </c>
      <c r="N7" s="276">
        <f>SUM(B7:M7)</f>
        <v>888</v>
      </c>
      <c r="O7" s="331">
        <f>N7/365</f>
        <v>2.4328767123287673</v>
      </c>
    </row>
    <row r="8" spans="1:15" ht="14.25" thickBot="1">
      <c r="A8" s="338" t="s">
        <v>181</v>
      </c>
      <c r="B8" s="339">
        <v>201</v>
      </c>
      <c r="C8" s="340">
        <v>182</v>
      </c>
      <c r="D8" s="340">
        <v>189</v>
      </c>
      <c r="E8" s="340">
        <v>184</v>
      </c>
      <c r="F8" s="340">
        <v>192</v>
      </c>
      <c r="G8" s="340">
        <v>162</v>
      </c>
      <c r="H8" s="340">
        <v>244</v>
      </c>
      <c r="I8" s="340">
        <v>250</v>
      </c>
      <c r="J8" s="340">
        <v>122</v>
      </c>
      <c r="K8" s="340">
        <v>146</v>
      </c>
      <c r="L8" s="340">
        <v>289</v>
      </c>
      <c r="M8" s="353">
        <v>137</v>
      </c>
      <c r="N8" s="355">
        <f>SUM(B8:M8)</f>
        <v>2298</v>
      </c>
      <c r="O8" s="348">
        <f>N8/297</f>
        <v>7.737373737373737</v>
      </c>
    </row>
    <row r="9" spans="1:15" ht="14.25" thickBot="1">
      <c r="A9" s="3" t="s">
        <v>3</v>
      </c>
      <c r="B9" s="341">
        <f t="shared" ref="B9:M9" si="0">SUM(B5:B8)</f>
        <v>6638</v>
      </c>
      <c r="C9" s="332">
        <f t="shared" si="0"/>
        <v>6335</v>
      </c>
      <c r="D9" s="332">
        <f t="shared" si="0"/>
        <v>6466</v>
      </c>
      <c r="E9" s="332">
        <f t="shared" si="0"/>
        <v>7909</v>
      </c>
      <c r="F9" s="332">
        <f t="shared" si="0"/>
        <v>7356</v>
      </c>
      <c r="G9" s="332">
        <f t="shared" si="0"/>
        <v>7067</v>
      </c>
      <c r="H9" s="332">
        <f t="shared" si="0"/>
        <v>7275</v>
      </c>
      <c r="I9" s="332">
        <f t="shared" si="0"/>
        <v>7034</v>
      </c>
      <c r="J9" s="332">
        <f t="shared" si="0"/>
        <v>6252</v>
      </c>
      <c r="K9" s="332">
        <f t="shared" si="0"/>
        <v>6120</v>
      </c>
      <c r="L9" s="332">
        <f t="shared" si="0"/>
        <v>6667</v>
      </c>
      <c r="M9" s="333">
        <f t="shared" si="0"/>
        <v>6821</v>
      </c>
      <c r="N9" s="334">
        <f>SUM(B9:M9)</f>
        <v>81940</v>
      </c>
      <c r="O9" s="342" t="s">
        <v>284</v>
      </c>
    </row>
    <row r="10" spans="1:15">
      <c r="A10" s="1"/>
    </row>
  </sheetData>
  <mergeCells count="1">
    <mergeCell ref="A1:C1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A3" sqref="A3:H3"/>
    </sheetView>
  </sheetViews>
  <sheetFormatPr defaultColWidth="22.75" defaultRowHeight="13.5"/>
  <cols>
    <col min="1" max="1" width="13.875" style="2" bestFit="1" customWidth="1"/>
    <col min="2" max="13" width="7.5" style="2" bestFit="1" customWidth="1"/>
    <col min="14" max="14" width="8.5" style="2" bestFit="1" customWidth="1"/>
    <col min="15" max="15" width="6" style="2" customWidth="1"/>
    <col min="16" max="16384" width="22.75" style="2"/>
  </cols>
  <sheetData>
    <row r="1" spans="1:15" ht="17.25">
      <c r="A1" s="38" t="s">
        <v>323</v>
      </c>
    </row>
    <row r="2" spans="1:15" ht="17.25">
      <c r="A2" s="38"/>
    </row>
    <row r="3" spans="1:15" ht="14.25" thickBot="1">
      <c r="A3" s="529" t="s">
        <v>324</v>
      </c>
      <c r="B3" s="529"/>
      <c r="C3" s="529"/>
      <c r="D3" s="529"/>
      <c r="E3" s="529"/>
      <c r="F3" s="529"/>
      <c r="G3" s="529"/>
      <c r="H3" s="529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7" t="s">
        <v>3</v>
      </c>
      <c r="O4" s="7" t="s">
        <v>20</v>
      </c>
    </row>
    <row r="5" spans="1:15">
      <c r="A5" s="8" t="s">
        <v>182</v>
      </c>
      <c r="B5" s="319">
        <v>74</v>
      </c>
      <c r="C5" s="320">
        <v>126</v>
      </c>
      <c r="D5" s="320">
        <v>47</v>
      </c>
      <c r="E5" s="320">
        <v>100</v>
      </c>
      <c r="F5" s="320">
        <v>98</v>
      </c>
      <c r="G5" s="320">
        <v>62</v>
      </c>
      <c r="H5" s="320">
        <v>151</v>
      </c>
      <c r="I5" s="320">
        <v>169</v>
      </c>
      <c r="J5" s="320">
        <v>61</v>
      </c>
      <c r="K5" s="320">
        <v>28</v>
      </c>
      <c r="L5" s="320">
        <v>44</v>
      </c>
      <c r="M5" s="321">
        <v>21</v>
      </c>
      <c r="N5" s="322">
        <f>SUM(B5:M5)</f>
        <v>981</v>
      </c>
      <c r="O5" s="324">
        <f>N5/297</f>
        <v>3.3030303030303032</v>
      </c>
    </row>
    <row r="6" spans="1:15">
      <c r="A6" s="81" t="s">
        <v>325</v>
      </c>
      <c r="B6" s="290">
        <v>385</v>
      </c>
      <c r="C6" s="291">
        <v>312</v>
      </c>
      <c r="D6" s="291">
        <v>217</v>
      </c>
      <c r="E6" s="291">
        <v>203</v>
      </c>
      <c r="F6" s="291">
        <v>261</v>
      </c>
      <c r="G6" s="291">
        <v>288</v>
      </c>
      <c r="H6" s="291">
        <v>379</v>
      </c>
      <c r="I6" s="291">
        <v>295</v>
      </c>
      <c r="J6" s="291">
        <v>254</v>
      </c>
      <c r="K6" s="291">
        <v>196</v>
      </c>
      <c r="L6" s="291">
        <v>234</v>
      </c>
      <c r="M6" s="292">
        <v>334</v>
      </c>
      <c r="N6" s="325">
        <f>SUM(B6:M6)</f>
        <v>3358</v>
      </c>
      <c r="O6" s="326">
        <f>N6/365</f>
        <v>9.1999999999999993</v>
      </c>
    </row>
    <row r="7" spans="1:15">
      <c r="A7" s="81" t="s">
        <v>183</v>
      </c>
      <c r="B7" s="271">
        <v>22024</v>
      </c>
      <c r="C7" s="272">
        <v>26245</v>
      </c>
      <c r="D7" s="272">
        <v>24206</v>
      </c>
      <c r="E7" s="272">
        <v>27256</v>
      </c>
      <c r="F7" s="272">
        <v>29946</v>
      </c>
      <c r="G7" s="272">
        <v>27434</v>
      </c>
      <c r="H7" s="272">
        <v>25109</v>
      </c>
      <c r="I7" s="272">
        <v>26589</v>
      </c>
      <c r="J7" s="272">
        <v>26076</v>
      </c>
      <c r="K7" s="272">
        <v>20948</v>
      </c>
      <c r="L7" s="272">
        <v>19178</v>
      </c>
      <c r="M7" s="273">
        <v>23471</v>
      </c>
      <c r="N7" s="325">
        <f>SUM(B7:M7)</f>
        <v>298482</v>
      </c>
      <c r="O7" s="327">
        <f>N7/297</f>
        <v>1004.989898989899</v>
      </c>
    </row>
    <row r="8" spans="1:15" ht="14.25" thickBot="1">
      <c r="A8" s="9" t="s">
        <v>184</v>
      </c>
      <c r="B8" s="278">
        <v>2110</v>
      </c>
      <c r="C8" s="279">
        <v>3137</v>
      </c>
      <c r="D8" s="279">
        <v>1983</v>
      </c>
      <c r="E8" s="279">
        <v>4797</v>
      </c>
      <c r="F8" s="279">
        <v>7241</v>
      </c>
      <c r="G8" s="279">
        <v>2887</v>
      </c>
      <c r="H8" s="279">
        <v>1918</v>
      </c>
      <c r="I8" s="279">
        <v>3034</v>
      </c>
      <c r="J8" s="279">
        <v>2360</v>
      </c>
      <c r="K8" s="279">
        <v>1551</v>
      </c>
      <c r="L8" s="279">
        <v>1329</v>
      </c>
      <c r="M8" s="280">
        <v>1622</v>
      </c>
      <c r="N8" s="328">
        <f>SUM(B8:M8)</f>
        <v>33969</v>
      </c>
      <c r="O8" s="329">
        <f>N8/297</f>
        <v>114.37373737373737</v>
      </c>
    </row>
    <row r="9" spans="1:15">
      <c r="A9" s="47"/>
    </row>
  </sheetData>
  <mergeCells count="1">
    <mergeCell ref="A3:H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B4" sqref="B4:O5"/>
    </sheetView>
  </sheetViews>
  <sheetFormatPr defaultRowHeight="13.5"/>
  <cols>
    <col min="1" max="1" width="9.625" style="2" bestFit="1" customWidth="1"/>
    <col min="2" max="13" width="5.25" style="2" customWidth="1"/>
    <col min="14" max="14" width="6.5" style="2" bestFit="1" customWidth="1"/>
    <col min="15" max="15" width="5.875" style="2" customWidth="1"/>
    <col min="16" max="16384" width="9" style="2"/>
  </cols>
  <sheetData>
    <row r="1" spans="1:15" ht="17.25">
      <c r="A1" s="515" t="s">
        <v>326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 ht="14.25" thickBot="1">
      <c r="A2" s="1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  <c r="O3" s="7" t="s">
        <v>20</v>
      </c>
    </row>
    <row r="4" spans="1:15">
      <c r="A4" s="8" t="s">
        <v>23</v>
      </c>
      <c r="B4" s="319">
        <v>341</v>
      </c>
      <c r="C4" s="320">
        <v>295</v>
      </c>
      <c r="D4" s="320">
        <v>312</v>
      </c>
      <c r="E4" s="320">
        <v>289</v>
      </c>
      <c r="F4" s="320">
        <v>353</v>
      </c>
      <c r="G4" s="320">
        <v>299</v>
      </c>
      <c r="H4" s="320">
        <v>340</v>
      </c>
      <c r="I4" s="320">
        <v>376</v>
      </c>
      <c r="J4" s="320">
        <v>417</v>
      </c>
      <c r="K4" s="320">
        <v>303</v>
      </c>
      <c r="L4" s="320">
        <v>305</v>
      </c>
      <c r="M4" s="321">
        <v>281</v>
      </c>
      <c r="N4" s="322">
        <f>SUM(B4:M4)</f>
        <v>3911</v>
      </c>
      <c r="O4" s="543">
        <f>(N4+N5)/297</f>
        <v>13.26936026936027</v>
      </c>
    </row>
    <row r="5" spans="1:15" ht="14.25" thickBot="1">
      <c r="A5" s="9" t="s">
        <v>6</v>
      </c>
      <c r="B5" s="295">
        <v>8</v>
      </c>
      <c r="C5" s="296">
        <v>2</v>
      </c>
      <c r="D5" s="296">
        <v>4</v>
      </c>
      <c r="E5" s="296">
        <v>2</v>
      </c>
      <c r="F5" s="296">
        <v>1</v>
      </c>
      <c r="G5" s="296">
        <v>1</v>
      </c>
      <c r="H5" s="296">
        <v>0</v>
      </c>
      <c r="I5" s="296">
        <v>2</v>
      </c>
      <c r="J5" s="296">
        <v>3</v>
      </c>
      <c r="K5" s="296">
        <v>1</v>
      </c>
      <c r="L5" s="296">
        <v>1</v>
      </c>
      <c r="M5" s="297">
        <v>5</v>
      </c>
      <c r="N5" s="323">
        <f>SUM(B5:M5)</f>
        <v>30</v>
      </c>
      <c r="O5" s="544"/>
    </row>
    <row r="6" spans="1:15">
      <c r="A6" s="80"/>
    </row>
  </sheetData>
  <mergeCells count="2">
    <mergeCell ref="O4:O5"/>
    <mergeCell ref="A1:O1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4" sqref="A4:D9"/>
    </sheetView>
  </sheetViews>
  <sheetFormatPr defaultRowHeight="13.5"/>
  <cols>
    <col min="1" max="1" width="13.875" style="2" bestFit="1" customWidth="1"/>
    <col min="2" max="2" width="5.25" style="2" bestFit="1" customWidth="1"/>
    <col min="3" max="3" width="6.25" style="2" customWidth="1"/>
    <col min="4" max="4" width="3.5" style="2" bestFit="1" customWidth="1"/>
    <col min="5" max="16384" width="9" style="2"/>
  </cols>
  <sheetData>
    <row r="1" spans="1:5" ht="17.25">
      <c r="A1" s="494" t="s">
        <v>327</v>
      </c>
      <c r="B1" s="494"/>
      <c r="C1" s="494"/>
      <c r="D1" s="494"/>
      <c r="E1" s="494"/>
    </row>
    <row r="2" spans="1:5" ht="14.25" thickBot="1">
      <c r="A2" s="47"/>
    </row>
    <row r="3" spans="1:5" ht="14.25" thickBot="1">
      <c r="A3" s="77" t="s">
        <v>186</v>
      </c>
      <c r="B3" s="34" t="s">
        <v>187</v>
      </c>
      <c r="C3" s="140"/>
      <c r="D3" s="140"/>
    </row>
    <row r="4" spans="1:5">
      <c r="A4" s="310" t="s">
        <v>188</v>
      </c>
      <c r="B4" s="311">
        <v>101</v>
      </c>
      <c r="C4" s="151"/>
      <c r="D4" s="151"/>
    </row>
    <row r="5" spans="1:5">
      <c r="A5" s="312" t="s">
        <v>189</v>
      </c>
      <c r="B5" s="313">
        <v>288</v>
      </c>
      <c r="C5" s="151"/>
      <c r="D5" s="151"/>
    </row>
    <row r="6" spans="1:5" ht="14.25" thickBot="1">
      <c r="A6" s="314" t="s">
        <v>190</v>
      </c>
      <c r="B6" s="315">
        <v>185</v>
      </c>
      <c r="C6" s="151"/>
      <c r="D6" s="151"/>
    </row>
    <row r="7" spans="1:5" ht="14.25" thickBot="1">
      <c r="A7" s="301" t="s">
        <v>191</v>
      </c>
      <c r="B7" s="316">
        <f>SUM(B4:B6)</f>
        <v>574</v>
      </c>
      <c r="C7" s="151"/>
      <c r="D7" s="151"/>
    </row>
    <row r="8" spans="1:5">
      <c r="A8" s="317"/>
      <c r="B8" s="318"/>
      <c r="C8" s="151"/>
      <c r="D8" s="151"/>
    </row>
    <row r="9" spans="1:5">
      <c r="A9" s="545" t="s">
        <v>287</v>
      </c>
      <c r="B9" s="545"/>
      <c r="C9" s="545"/>
      <c r="D9" s="154">
        <v>31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B4" sqref="B4:O4"/>
    </sheetView>
  </sheetViews>
  <sheetFormatPr defaultRowHeight="13.5"/>
  <cols>
    <col min="1" max="1" width="5.5" style="2" bestFit="1" customWidth="1"/>
    <col min="2" max="13" width="6" style="2" bestFit="1" customWidth="1"/>
    <col min="14" max="14" width="7" style="2" bestFit="1" customWidth="1"/>
    <col min="15" max="15" width="5.5" style="2" customWidth="1"/>
    <col min="16" max="16384" width="9" style="2"/>
  </cols>
  <sheetData>
    <row r="1" spans="1:15" ht="17.25">
      <c r="A1" s="515" t="s">
        <v>328</v>
      </c>
      <c r="B1" s="515"/>
      <c r="C1" s="515"/>
      <c r="D1" s="515"/>
    </row>
    <row r="2" spans="1:15" ht="14.25" thickBot="1">
      <c r="A2" s="20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  <c r="O3" s="7" t="s">
        <v>20</v>
      </c>
    </row>
    <row r="4" spans="1:15" ht="14.25" thickBot="1">
      <c r="A4" s="30" t="s">
        <v>185</v>
      </c>
      <c r="B4" s="283">
        <v>1433</v>
      </c>
      <c r="C4" s="284">
        <v>1532</v>
      </c>
      <c r="D4" s="284">
        <v>1535</v>
      </c>
      <c r="E4" s="284">
        <v>1853</v>
      </c>
      <c r="F4" s="284">
        <v>1879</v>
      </c>
      <c r="G4" s="284">
        <v>1647</v>
      </c>
      <c r="H4" s="284">
        <v>1887</v>
      </c>
      <c r="I4" s="284">
        <v>1700</v>
      </c>
      <c r="J4" s="284">
        <v>1563</v>
      </c>
      <c r="K4" s="284">
        <v>1772</v>
      </c>
      <c r="L4" s="284">
        <v>1476</v>
      </c>
      <c r="M4" s="285">
        <v>1618</v>
      </c>
      <c r="N4" s="286">
        <f>SUM(B4:M4)</f>
        <v>19895</v>
      </c>
      <c r="O4" s="287">
        <f>N4/297</f>
        <v>66.986531986531986</v>
      </c>
    </row>
    <row r="5" spans="1:15">
      <c r="A5" s="14"/>
    </row>
  </sheetData>
  <mergeCells count="1">
    <mergeCell ref="A1:D1"/>
  </mergeCells>
  <phoneticPr fontId="2"/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F24" sqref="F24"/>
    </sheetView>
  </sheetViews>
  <sheetFormatPr defaultRowHeight="13.5"/>
  <cols>
    <col min="1" max="1" width="3.25" style="2" customWidth="1"/>
    <col min="2" max="2" width="13.875" style="2" bestFit="1" customWidth="1"/>
    <col min="3" max="3" width="9.375" style="2" bestFit="1" customWidth="1"/>
    <col min="4" max="16384" width="9" style="2"/>
  </cols>
  <sheetData>
    <row r="1" spans="1:4" ht="17.25">
      <c r="A1" s="494" t="s">
        <v>302</v>
      </c>
      <c r="B1" s="494"/>
      <c r="C1" s="494"/>
      <c r="D1" s="494"/>
    </row>
    <row r="2" spans="1:4" ht="14.25" thickBot="1"/>
    <row r="3" spans="1:4">
      <c r="A3" s="490" t="s">
        <v>71</v>
      </c>
      <c r="B3" s="491"/>
      <c r="C3" s="84">
        <v>18500</v>
      </c>
    </row>
    <row r="4" spans="1:4">
      <c r="A4" s="488" t="s">
        <v>72</v>
      </c>
      <c r="B4" s="489"/>
      <c r="C4" s="106">
        <v>6426</v>
      </c>
    </row>
    <row r="5" spans="1:4">
      <c r="A5" s="492" t="s">
        <v>303</v>
      </c>
      <c r="B5" s="107" t="s">
        <v>73</v>
      </c>
      <c r="C5" s="79">
        <v>6564</v>
      </c>
    </row>
    <row r="6" spans="1:4">
      <c r="A6" s="492"/>
      <c r="B6" s="107" t="s">
        <v>74</v>
      </c>
      <c r="C6" s="79">
        <v>6524</v>
      </c>
    </row>
    <row r="7" spans="1:4">
      <c r="A7" s="492"/>
      <c r="B7" s="107" t="s">
        <v>75</v>
      </c>
      <c r="C7" s="79">
        <v>1811</v>
      </c>
    </row>
    <row r="8" spans="1:4">
      <c r="A8" s="492"/>
      <c r="B8" s="107" t="s">
        <v>304</v>
      </c>
      <c r="C8" s="27">
        <v>115</v>
      </c>
    </row>
    <row r="9" spans="1:4">
      <c r="A9" s="492"/>
      <c r="B9" s="107" t="s">
        <v>76</v>
      </c>
      <c r="C9" s="79">
        <v>5098</v>
      </c>
    </row>
    <row r="10" spans="1:4">
      <c r="A10" s="492"/>
      <c r="B10" s="107" t="s">
        <v>77</v>
      </c>
      <c r="C10" s="79">
        <v>10658</v>
      </c>
    </row>
    <row r="11" spans="1:4" ht="14.25" thickBot="1">
      <c r="A11" s="493"/>
      <c r="B11" s="108" t="s">
        <v>62</v>
      </c>
      <c r="C11" s="82">
        <v>30770</v>
      </c>
    </row>
    <row r="12" spans="1:4">
      <c r="C12" s="109" t="s">
        <v>78</v>
      </c>
    </row>
    <row r="15" spans="1:4">
      <c r="A15" s="110"/>
      <c r="B15" s="110"/>
    </row>
    <row r="36" spans="1:1">
      <c r="A36" s="111" t="s">
        <v>2</v>
      </c>
    </row>
    <row r="37" spans="1:1">
      <c r="A37" s="111"/>
    </row>
    <row r="38" spans="1:1">
      <c r="A38" s="111" t="s">
        <v>2</v>
      </c>
    </row>
    <row r="39" spans="1:1">
      <c r="A39" s="111"/>
    </row>
    <row r="40" spans="1:1" ht="21">
      <c r="A40" s="112"/>
    </row>
    <row r="41" spans="1:1" ht="21">
      <c r="A41" s="112"/>
    </row>
  </sheetData>
  <mergeCells count="4">
    <mergeCell ref="A4:B4"/>
    <mergeCell ref="A3:B3"/>
    <mergeCell ref="A5:A11"/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P18" sqref="P18"/>
    </sheetView>
  </sheetViews>
  <sheetFormatPr defaultColWidth="24.5" defaultRowHeight="13.5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17.25">
      <c r="A1" s="515" t="s">
        <v>329</v>
      </c>
      <c r="B1" s="515"/>
      <c r="C1" s="515"/>
      <c r="D1" s="515"/>
      <c r="E1" s="515"/>
    </row>
    <row r="2" spans="1:15" ht="14.25" thickBot="1">
      <c r="A2" s="76"/>
    </row>
    <row r="3" spans="1:15" ht="14.25" thickBot="1">
      <c r="A3" s="501"/>
      <c r="B3" s="502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3</v>
      </c>
    </row>
    <row r="4" spans="1:15" s="143" customFormat="1" ht="14.25" thickBot="1">
      <c r="A4" s="546" t="s">
        <v>87</v>
      </c>
      <c r="B4" s="356" t="s">
        <v>192</v>
      </c>
      <c r="C4" s="357">
        <v>0</v>
      </c>
      <c r="D4" s="357">
        <v>0</v>
      </c>
      <c r="E4" s="358">
        <v>1</v>
      </c>
      <c r="F4" s="357">
        <v>1</v>
      </c>
      <c r="G4" s="357">
        <v>0</v>
      </c>
      <c r="H4" s="358">
        <v>0</v>
      </c>
      <c r="I4" s="357">
        <v>1</v>
      </c>
      <c r="J4" s="358">
        <v>0</v>
      </c>
      <c r="K4" s="358">
        <v>0</v>
      </c>
      <c r="L4" s="358">
        <v>0</v>
      </c>
      <c r="M4" s="358">
        <v>0</v>
      </c>
      <c r="N4" s="358">
        <v>2</v>
      </c>
      <c r="O4" s="286">
        <f>SUM(C4:N4)</f>
        <v>5</v>
      </c>
    </row>
    <row r="5" spans="1:15" s="143" customFormat="1" ht="14.25" thickBot="1">
      <c r="A5" s="547"/>
      <c r="B5" s="356" t="s">
        <v>193</v>
      </c>
      <c r="C5" s="359">
        <v>9</v>
      </c>
      <c r="D5" s="359">
        <v>8</v>
      </c>
      <c r="E5" s="287">
        <v>7</v>
      </c>
      <c r="F5" s="359">
        <v>13</v>
      </c>
      <c r="G5" s="359">
        <v>7</v>
      </c>
      <c r="H5" s="287">
        <v>9</v>
      </c>
      <c r="I5" s="359">
        <v>10</v>
      </c>
      <c r="J5" s="287">
        <v>14</v>
      </c>
      <c r="K5" s="287">
        <v>14</v>
      </c>
      <c r="L5" s="287">
        <v>5</v>
      </c>
      <c r="M5" s="287">
        <v>9</v>
      </c>
      <c r="N5" s="287">
        <v>10</v>
      </c>
      <c r="O5" s="286">
        <f t="shared" ref="O5:O13" si="0">SUM(C5:N5)</f>
        <v>115</v>
      </c>
    </row>
    <row r="6" spans="1:15" s="143" customFormat="1" ht="14.25" thickBot="1">
      <c r="A6" s="547"/>
      <c r="B6" s="356" t="s">
        <v>86</v>
      </c>
      <c r="C6" s="359">
        <v>2</v>
      </c>
      <c r="D6" s="359">
        <v>0</v>
      </c>
      <c r="E6" s="287">
        <v>1</v>
      </c>
      <c r="F6" s="359">
        <v>1</v>
      </c>
      <c r="G6" s="359">
        <v>1</v>
      </c>
      <c r="H6" s="287">
        <v>0</v>
      </c>
      <c r="I6" s="359">
        <v>4</v>
      </c>
      <c r="J6" s="287">
        <v>4</v>
      </c>
      <c r="K6" s="287">
        <v>1</v>
      </c>
      <c r="L6" s="287">
        <v>3</v>
      </c>
      <c r="M6" s="287">
        <v>6</v>
      </c>
      <c r="N6" s="287">
        <v>2</v>
      </c>
      <c r="O6" s="286">
        <f t="shared" si="0"/>
        <v>25</v>
      </c>
    </row>
    <row r="7" spans="1:15" s="143" customFormat="1" ht="14.25" thickBot="1">
      <c r="A7" s="547"/>
      <c r="B7" s="356" t="s">
        <v>194</v>
      </c>
      <c r="C7" s="359">
        <v>11</v>
      </c>
      <c r="D7" s="359">
        <v>8</v>
      </c>
      <c r="E7" s="287">
        <v>9</v>
      </c>
      <c r="F7" s="359">
        <v>15</v>
      </c>
      <c r="G7" s="359">
        <v>8</v>
      </c>
      <c r="H7" s="287">
        <v>9</v>
      </c>
      <c r="I7" s="359">
        <v>15</v>
      </c>
      <c r="J7" s="287">
        <v>18</v>
      </c>
      <c r="K7" s="287">
        <v>15</v>
      </c>
      <c r="L7" s="287">
        <v>8</v>
      </c>
      <c r="M7" s="287">
        <v>15</v>
      </c>
      <c r="N7" s="287">
        <v>14</v>
      </c>
      <c r="O7" s="286">
        <f t="shared" si="0"/>
        <v>145</v>
      </c>
    </row>
    <row r="8" spans="1:15" s="143" customFormat="1" ht="14.25" thickBot="1">
      <c r="A8" s="548"/>
      <c r="B8" s="356" t="s">
        <v>195</v>
      </c>
      <c r="C8" s="360">
        <v>3205</v>
      </c>
      <c r="D8" s="360">
        <v>1140</v>
      </c>
      <c r="E8" s="286">
        <v>2366</v>
      </c>
      <c r="F8" s="360">
        <v>3579</v>
      </c>
      <c r="G8" s="360">
        <v>2250</v>
      </c>
      <c r="H8" s="286">
        <v>2003</v>
      </c>
      <c r="I8" s="360">
        <v>3145</v>
      </c>
      <c r="J8" s="286">
        <v>4515</v>
      </c>
      <c r="K8" s="286">
        <v>4102</v>
      </c>
      <c r="L8" s="286">
        <v>2082</v>
      </c>
      <c r="M8" s="286">
        <v>3425</v>
      </c>
      <c r="N8" s="286">
        <v>2907</v>
      </c>
      <c r="O8" s="286">
        <f t="shared" si="0"/>
        <v>34719</v>
      </c>
    </row>
    <row r="9" spans="1:15" s="143" customFormat="1" ht="14.25" thickBot="1">
      <c r="A9" s="546" t="s">
        <v>300</v>
      </c>
      <c r="B9" s="356" t="s">
        <v>196</v>
      </c>
      <c r="C9" s="359">
        <v>15</v>
      </c>
      <c r="D9" s="359">
        <v>18</v>
      </c>
      <c r="E9" s="287">
        <v>21</v>
      </c>
      <c r="F9" s="359">
        <v>13</v>
      </c>
      <c r="G9" s="359">
        <v>14</v>
      </c>
      <c r="H9" s="287">
        <v>26</v>
      </c>
      <c r="I9" s="359">
        <v>16</v>
      </c>
      <c r="J9" s="287">
        <v>13</v>
      </c>
      <c r="K9" s="287">
        <v>15</v>
      </c>
      <c r="L9" s="287">
        <v>20</v>
      </c>
      <c r="M9" s="287">
        <v>9</v>
      </c>
      <c r="N9" s="287">
        <v>15</v>
      </c>
      <c r="O9" s="286">
        <f t="shared" si="0"/>
        <v>195</v>
      </c>
    </row>
    <row r="10" spans="1:15" s="143" customFormat="1" ht="14.25" thickBot="1">
      <c r="A10" s="547"/>
      <c r="B10" s="356" t="s">
        <v>330</v>
      </c>
      <c r="C10" s="359">
        <v>2</v>
      </c>
      <c r="D10" s="359">
        <v>0</v>
      </c>
      <c r="E10" s="287">
        <v>1</v>
      </c>
      <c r="F10" s="359">
        <v>1</v>
      </c>
      <c r="G10" s="359">
        <v>1</v>
      </c>
      <c r="H10" s="287">
        <v>0</v>
      </c>
      <c r="I10" s="359">
        <v>1</v>
      </c>
      <c r="J10" s="287">
        <v>0</v>
      </c>
      <c r="K10" s="287">
        <v>0</v>
      </c>
      <c r="L10" s="287">
        <v>1</v>
      </c>
      <c r="M10" s="287">
        <v>1</v>
      </c>
      <c r="N10" s="287">
        <v>1</v>
      </c>
      <c r="O10" s="286">
        <f t="shared" si="0"/>
        <v>9</v>
      </c>
    </row>
    <row r="11" spans="1:15" s="143" customFormat="1" ht="14.25" thickBot="1">
      <c r="A11" s="547"/>
      <c r="B11" s="356" t="s">
        <v>86</v>
      </c>
      <c r="C11" s="359">
        <v>19</v>
      </c>
      <c r="D11" s="359">
        <v>30</v>
      </c>
      <c r="E11" s="287">
        <v>36</v>
      </c>
      <c r="F11" s="359">
        <v>52</v>
      </c>
      <c r="G11" s="359">
        <v>28</v>
      </c>
      <c r="H11" s="287">
        <v>27</v>
      </c>
      <c r="I11" s="359">
        <v>44</v>
      </c>
      <c r="J11" s="287">
        <v>49</v>
      </c>
      <c r="K11" s="287">
        <v>29</v>
      </c>
      <c r="L11" s="287">
        <v>25</v>
      </c>
      <c r="M11" s="287">
        <v>48</v>
      </c>
      <c r="N11" s="287">
        <v>44</v>
      </c>
      <c r="O11" s="286">
        <f t="shared" si="0"/>
        <v>431</v>
      </c>
    </row>
    <row r="12" spans="1:15" s="143" customFormat="1" ht="14.25" thickBot="1">
      <c r="A12" s="547"/>
      <c r="B12" s="356" t="s">
        <v>194</v>
      </c>
      <c r="C12" s="359">
        <v>36</v>
      </c>
      <c r="D12" s="359">
        <v>48</v>
      </c>
      <c r="E12" s="287">
        <v>58</v>
      </c>
      <c r="F12" s="359">
        <v>66</v>
      </c>
      <c r="G12" s="359">
        <v>43</v>
      </c>
      <c r="H12" s="287">
        <v>53</v>
      </c>
      <c r="I12" s="359">
        <v>61</v>
      </c>
      <c r="J12" s="287">
        <v>62</v>
      </c>
      <c r="K12" s="287">
        <v>44</v>
      </c>
      <c r="L12" s="287">
        <v>46</v>
      </c>
      <c r="M12" s="287">
        <v>58</v>
      </c>
      <c r="N12" s="287">
        <v>60</v>
      </c>
      <c r="O12" s="286">
        <f t="shared" si="0"/>
        <v>635</v>
      </c>
    </row>
    <row r="13" spans="1:15" s="143" customFormat="1" ht="14.25" thickBot="1">
      <c r="A13" s="548"/>
      <c r="B13" s="356" t="s">
        <v>195</v>
      </c>
      <c r="C13" s="359">
        <v>808</v>
      </c>
      <c r="D13" s="360">
        <v>1527</v>
      </c>
      <c r="E13" s="286">
        <v>1325</v>
      </c>
      <c r="F13" s="360">
        <v>2897</v>
      </c>
      <c r="G13" s="359">
        <v>996</v>
      </c>
      <c r="H13" s="287">
        <v>796</v>
      </c>
      <c r="I13" s="360">
        <v>1228</v>
      </c>
      <c r="J13" s="286">
        <v>1298</v>
      </c>
      <c r="K13" s="286">
        <v>1059</v>
      </c>
      <c r="L13" s="287">
        <v>735</v>
      </c>
      <c r="M13" s="286">
        <v>2461</v>
      </c>
      <c r="N13" s="286">
        <v>1174</v>
      </c>
      <c r="O13" s="286">
        <f t="shared" si="0"/>
        <v>16304</v>
      </c>
    </row>
    <row r="14" spans="1:15" s="143" customFormat="1" ht="14.25" thickBot="1">
      <c r="A14" s="536" t="s">
        <v>197</v>
      </c>
      <c r="B14" s="537"/>
      <c r="C14" s="286">
        <f>C8+C13</f>
        <v>4013</v>
      </c>
      <c r="D14" s="286">
        <f t="shared" ref="D14:N14" si="1">D8+D13</f>
        <v>2667</v>
      </c>
      <c r="E14" s="286">
        <f t="shared" si="1"/>
        <v>3691</v>
      </c>
      <c r="F14" s="286">
        <f t="shared" si="1"/>
        <v>6476</v>
      </c>
      <c r="G14" s="286">
        <f t="shared" si="1"/>
        <v>3246</v>
      </c>
      <c r="H14" s="286">
        <f t="shared" si="1"/>
        <v>2799</v>
      </c>
      <c r="I14" s="286">
        <f t="shared" si="1"/>
        <v>4373</v>
      </c>
      <c r="J14" s="286">
        <f t="shared" si="1"/>
        <v>5813</v>
      </c>
      <c r="K14" s="286">
        <f t="shared" si="1"/>
        <v>5161</v>
      </c>
      <c r="L14" s="286">
        <f t="shared" si="1"/>
        <v>2817</v>
      </c>
      <c r="M14" s="286">
        <f t="shared" si="1"/>
        <v>5886</v>
      </c>
      <c r="N14" s="286">
        <f t="shared" si="1"/>
        <v>4081</v>
      </c>
      <c r="O14" s="286">
        <f>SUM(C14:N14)</f>
        <v>51023</v>
      </c>
    </row>
    <row r="15" spans="1: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</sheetData>
  <mergeCells count="5">
    <mergeCell ref="A3:B3"/>
    <mergeCell ref="A4:A8"/>
    <mergeCell ref="A9:A13"/>
    <mergeCell ref="A14:B14"/>
    <mergeCell ref="A1:E1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N28" sqref="N28"/>
    </sheetView>
  </sheetViews>
  <sheetFormatPr defaultRowHeight="13.5"/>
  <cols>
    <col min="1" max="1" width="20.5" style="2" bestFit="1" customWidth="1"/>
    <col min="2" max="13" width="6.5" style="2" bestFit="1" customWidth="1"/>
    <col min="14" max="15" width="7.5" style="2" bestFit="1" customWidth="1"/>
    <col min="16" max="16384" width="9" style="2"/>
  </cols>
  <sheetData>
    <row r="1" spans="1:15" ht="17.25">
      <c r="A1" s="494" t="s">
        <v>331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4.25" thickBot="1"/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56</v>
      </c>
      <c r="O3" s="7" t="s">
        <v>57</v>
      </c>
    </row>
    <row r="4" spans="1:15" ht="14.25" thickBot="1">
      <c r="A4" s="49" t="s">
        <v>26</v>
      </c>
      <c r="B4" s="283">
        <v>4721</v>
      </c>
      <c r="C4" s="284">
        <v>5296</v>
      </c>
      <c r="D4" s="284">
        <v>5687</v>
      </c>
      <c r="E4" s="284">
        <v>4815</v>
      </c>
      <c r="F4" s="284">
        <v>5663</v>
      </c>
      <c r="G4" s="284">
        <v>4981</v>
      </c>
      <c r="H4" s="284">
        <v>4785</v>
      </c>
      <c r="I4" s="284">
        <v>5544</v>
      </c>
      <c r="J4" s="284">
        <v>3976</v>
      </c>
      <c r="K4" s="284">
        <v>4859</v>
      </c>
      <c r="L4" s="284">
        <v>4740</v>
      </c>
      <c r="M4" s="285">
        <v>5277</v>
      </c>
      <c r="N4" s="286">
        <v>60344</v>
      </c>
      <c r="O4" s="286">
        <v>5028.666666666667</v>
      </c>
    </row>
    <row r="5" spans="1:15" ht="14.25" thickBot="1">
      <c r="A5" s="49" t="s">
        <v>27</v>
      </c>
      <c r="B5" s="361">
        <v>45</v>
      </c>
      <c r="C5" s="362">
        <v>68</v>
      </c>
      <c r="D5" s="362">
        <v>82</v>
      </c>
      <c r="E5" s="362">
        <v>62</v>
      </c>
      <c r="F5" s="362">
        <v>46</v>
      </c>
      <c r="G5" s="362">
        <v>134</v>
      </c>
      <c r="H5" s="362">
        <v>91</v>
      </c>
      <c r="I5" s="362">
        <v>79</v>
      </c>
      <c r="J5" s="362">
        <v>53</v>
      </c>
      <c r="K5" s="362">
        <v>80</v>
      </c>
      <c r="L5" s="362">
        <v>57</v>
      </c>
      <c r="M5" s="363">
        <v>67</v>
      </c>
      <c r="N5" s="286">
        <v>864</v>
      </c>
      <c r="O5" s="287">
        <v>72</v>
      </c>
    </row>
    <row r="6" spans="1:15" ht="14.25" thickBot="1">
      <c r="A6" s="49" t="s">
        <v>28</v>
      </c>
      <c r="B6" s="361">
        <v>71</v>
      </c>
      <c r="C6" s="362">
        <v>821</v>
      </c>
      <c r="D6" s="362">
        <v>192</v>
      </c>
      <c r="E6" s="362">
        <v>159</v>
      </c>
      <c r="F6" s="362">
        <v>158</v>
      </c>
      <c r="G6" s="362">
        <v>150</v>
      </c>
      <c r="H6" s="362">
        <v>123</v>
      </c>
      <c r="I6" s="362">
        <v>122</v>
      </c>
      <c r="J6" s="362">
        <v>359</v>
      </c>
      <c r="K6" s="362">
        <v>143</v>
      </c>
      <c r="L6" s="362">
        <v>87</v>
      </c>
      <c r="M6" s="363">
        <v>73</v>
      </c>
      <c r="N6" s="286">
        <v>2458</v>
      </c>
      <c r="O6" s="364">
        <v>204.83333333333334</v>
      </c>
    </row>
    <row r="7" spans="1:15" ht="14.25" thickBot="1">
      <c r="A7" s="49" t="s">
        <v>29</v>
      </c>
      <c r="B7" s="361">
        <v>161</v>
      </c>
      <c r="C7" s="362">
        <v>162</v>
      </c>
      <c r="D7" s="362">
        <v>129</v>
      </c>
      <c r="E7" s="362">
        <v>176</v>
      </c>
      <c r="F7" s="362">
        <v>161</v>
      </c>
      <c r="G7" s="362">
        <v>115</v>
      </c>
      <c r="H7" s="362">
        <v>174</v>
      </c>
      <c r="I7" s="362">
        <v>134</v>
      </c>
      <c r="J7" s="362">
        <v>149</v>
      </c>
      <c r="K7" s="362">
        <v>237</v>
      </c>
      <c r="L7" s="362">
        <v>113</v>
      </c>
      <c r="M7" s="363">
        <v>134</v>
      </c>
      <c r="N7" s="286">
        <v>1845</v>
      </c>
      <c r="O7" s="364">
        <v>153.75</v>
      </c>
    </row>
    <row r="8" spans="1:15">
      <c r="A8" s="530"/>
      <c r="B8" s="53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</row>
    <row r="9" spans="1: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</sheetData>
  <mergeCells count="2">
    <mergeCell ref="A1:O1"/>
    <mergeCell ref="A8:O8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4" sqref="B4:D6"/>
    </sheetView>
  </sheetViews>
  <sheetFormatPr defaultRowHeight="13.5"/>
  <cols>
    <col min="1" max="1" width="22.75" style="2" bestFit="1" customWidth="1"/>
    <col min="2" max="2" width="16.5" style="2" bestFit="1" customWidth="1"/>
    <col min="3" max="3" width="13.75" style="2" bestFit="1" customWidth="1"/>
    <col min="4" max="4" width="11" style="2" bestFit="1" customWidth="1"/>
    <col min="5" max="16384" width="9" style="2"/>
  </cols>
  <sheetData>
    <row r="1" spans="1:4" ht="17.25">
      <c r="A1" s="549" t="s">
        <v>332</v>
      </c>
      <c r="B1" s="549"/>
      <c r="C1" s="549"/>
      <c r="D1" s="549"/>
    </row>
    <row r="2" spans="1:4" ht="15" customHeight="1" thickBot="1">
      <c r="A2" s="66"/>
      <c r="B2" s="66"/>
      <c r="C2" s="66"/>
      <c r="D2" s="66"/>
    </row>
    <row r="3" spans="1:4" ht="14.25" thickBot="1">
      <c r="A3" s="67"/>
      <c r="B3" s="68" t="s">
        <v>48</v>
      </c>
      <c r="C3" s="68" t="s">
        <v>49</v>
      </c>
      <c r="D3" s="69" t="s">
        <v>270</v>
      </c>
    </row>
    <row r="4" spans="1:4">
      <c r="A4" s="70" t="s">
        <v>47</v>
      </c>
      <c r="B4" s="365">
        <v>27</v>
      </c>
      <c r="C4" s="365">
        <v>83</v>
      </c>
      <c r="D4" s="366">
        <v>2007</v>
      </c>
    </row>
    <row r="5" spans="1:4">
      <c r="A5" s="71" t="s">
        <v>50</v>
      </c>
      <c r="B5" s="367">
        <v>3</v>
      </c>
      <c r="C5" s="367">
        <v>6</v>
      </c>
      <c r="D5" s="368">
        <v>422</v>
      </c>
    </row>
    <row r="6" spans="1:4" ht="14.25" thickBot="1">
      <c r="A6" s="72" t="s">
        <v>51</v>
      </c>
      <c r="B6" s="369">
        <v>1</v>
      </c>
      <c r="C6" s="369">
        <v>2</v>
      </c>
      <c r="D6" s="369">
        <v>7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L20" sqref="L20"/>
    </sheetView>
  </sheetViews>
  <sheetFormatPr defaultRowHeight="13.5"/>
  <cols>
    <col min="1" max="1" width="5.5" style="2" bestFit="1" customWidth="1"/>
    <col min="2" max="13" width="5.25" style="2" customWidth="1"/>
    <col min="14" max="14" width="6.5" style="2" bestFit="1" customWidth="1"/>
    <col min="15" max="15" width="7.5" style="2" bestFit="1" customWidth="1"/>
    <col min="16" max="16384" width="9" style="2"/>
  </cols>
  <sheetData>
    <row r="1" spans="1:15" ht="17.25">
      <c r="A1" s="550" t="s">
        <v>333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</row>
    <row r="2" spans="1:15" ht="18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24</v>
      </c>
      <c r="O3" s="7" t="s">
        <v>25</v>
      </c>
    </row>
    <row r="4" spans="1:15" ht="14.25" thickBot="1">
      <c r="A4" s="30" t="s">
        <v>21</v>
      </c>
      <c r="B4" s="361">
        <v>159</v>
      </c>
      <c r="C4" s="362">
        <v>208</v>
      </c>
      <c r="D4" s="362">
        <v>211</v>
      </c>
      <c r="E4" s="362">
        <v>197</v>
      </c>
      <c r="F4" s="362">
        <v>170</v>
      </c>
      <c r="G4" s="362">
        <v>207</v>
      </c>
      <c r="H4" s="362">
        <v>173</v>
      </c>
      <c r="I4" s="362">
        <v>192</v>
      </c>
      <c r="J4" s="362">
        <v>170</v>
      </c>
      <c r="K4" s="362">
        <v>172</v>
      </c>
      <c r="L4" s="362">
        <v>150</v>
      </c>
      <c r="M4" s="363">
        <v>236</v>
      </c>
      <c r="N4" s="286">
        <f>SUM(B4:M4)</f>
        <v>2245</v>
      </c>
      <c r="O4" s="364">
        <f>N4/12</f>
        <v>187.08333333333334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J24" sqref="J24"/>
    </sheetView>
  </sheetViews>
  <sheetFormatPr defaultRowHeight="13.5"/>
  <cols>
    <col min="1" max="1" width="13.875" style="2" bestFit="1" customWidth="1"/>
    <col min="2" max="8" width="6.875" style="2" bestFit="1" customWidth="1"/>
    <col min="9" max="9" width="6.875" style="2" customWidth="1"/>
    <col min="10" max="10" width="5.875" style="2" bestFit="1" customWidth="1"/>
    <col min="11" max="11" width="6.875" style="2" bestFit="1" customWidth="1"/>
    <col min="12" max="12" width="7.875" style="2" customWidth="1"/>
    <col min="13" max="13" width="6.875" style="2" bestFit="1" customWidth="1"/>
    <col min="14" max="14" width="7.875" style="2" bestFit="1" customWidth="1"/>
    <col min="15" max="15" width="7.125" style="2" bestFit="1" customWidth="1"/>
    <col min="16" max="16384" width="9" style="2"/>
  </cols>
  <sheetData>
    <row r="1" spans="1:15" ht="17.25">
      <c r="A1" s="515" t="s">
        <v>334</v>
      </c>
      <c r="B1" s="515"/>
      <c r="C1" s="515"/>
      <c r="D1" s="515"/>
      <c r="E1" s="515"/>
    </row>
    <row r="2" spans="1:15" ht="18" thickBot="1">
      <c r="A2" s="50"/>
    </row>
    <row r="3" spans="1:15" ht="14.25" thickBot="1">
      <c r="A3" s="3"/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24</v>
      </c>
      <c r="O3" s="7" t="s">
        <v>25</v>
      </c>
    </row>
    <row r="4" spans="1:15" ht="14.25" thickBot="1">
      <c r="A4" s="49" t="s">
        <v>30</v>
      </c>
      <c r="B4" s="286">
        <v>9426</v>
      </c>
      <c r="C4" s="286">
        <v>8659</v>
      </c>
      <c r="D4" s="286">
        <v>9490</v>
      </c>
      <c r="E4" s="286">
        <v>9511</v>
      </c>
      <c r="F4" s="286">
        <v>8804</v>
      </c>
      <c r="G4" s="286">
        <v>9347</v>
      </c>
      <c r="H4" s="286">
        <v>9290</v>
      </c>
      <c r="I4" s="286">
        <v>9427</v>
      </c>
      <c r="J4" s="286">
        <v>8485</v>
      </c>
      <c r="K4" s="286">
        <v>8724</v>
      </c>
      <c r="L4" s="286">
        <v>8886</v>
      </c>
      <c r="M4" s="286">
        <v>9832</v>
      </c>
      <c r="N4" s="286">
        <v>109881</v>
      </c>
      <c r="O4" s="286">
        <v>9156.75</v>
      </c>
    </row>
    <row r="5" spans="1:15" ht="14.25" thickBot="1">
      <c r="A5" s="49" t="s">
        <v>31</v>
      </c>
      <c r="B5" s="286">
        <v>10248</v>
      </c>
      <c r="C5" s="286">
        <v>10335</v>
      </c>
      <c r="D5" s="286">
        <v>10542</v>
      </c>
      <c r="E5" s="286">
        <v>10615</v>
      </c>
      <c r="F5" s="286">
        <v>10579</v>
      </c>
      <c r="G5" s="286">
        <v>10275</v>
      </c>
      <c r="H5" s="286">
        <v>10235</v>
      </c>
      <c r="I5" s="286">
        <v>10311</v>
      </c>
      <c r="J5" s="286">
        <v>9290</v>
      </c>
      <c r="K5" s="286">
        <v>10303</v>
      </c>
      <c r="L5" s="286">
        <v>10034</v>
      </c>
      <c r="M5" s="286">
        <v>11632</v>
      </c>
      <c r="N5" s="286">
        <v>124399</v>
      </c>
      <c r="O5" s="286">
        <v>10366.583333333334</v>
      </c>
    </row>
  </sheetData>
  <mergeCells count="1">
    <mergeCell ref="A1:E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J18" sqref="J18"/>
    </sheetView>
  </sheetViews>
  <sheetFormatPr defaultColWidth="24.625" defaultRowHeight="13.5"/>
  <cols>
    <col min="1" max="1" width="13.25" style="2" customWidth="1"/>
    <col min="2" max="2" width="6.125" style="2" bestFit="1" customWidth="1"/>
    <col min="3" max="14" width="5.125" style="2" customWidth="1"/>
    <col min="15" max="15" width="6.5" style="2" bestFit="1" customWidth="1"/>
    <col min="16" max="16" width="7.5" style="2" bestFit="1" customWidth="1"/>
    <col min="17" max="16384" width="24.625" style="2"/>
  </cols>
  <sheetData>
    <row r="1" spans="1:16" ht="17.25">
      <c r="A1" s="550" t="s">
        <v>335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</row>
    <row r="2" spans="1:16" ht="18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4.25" thickBot="1">
      <c r="A3" s="501"/>
      <c r="B3" s="551"/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6" t="s">
        <v>19</v>
      </c>
      <c r="O3" s="7" t="s">
        <v>24</v>
      </c>
      <c r="P3" s="7" t="s">
        <v>25</v>
      </c>
    </row>
    <row r="4" spans="1:16">
      <c r="A4" s="371" t="s">
        <v>32</v>
      </c>
      <c r="B4" s="63" t="s">
        <v>22</v>
      </c>
      <c r="C4" s="319">
        <v>2</v>
      </c>
      <c r="D4" s="320">
        <v>6</v>
      </c>
      <c r="E4" s="320">
        <v>9</v>
      </c>
      <c r="F4" s="320">
        <v>6</v>
      </c>
      <c r="G4" s="320">
        <v>4</v>
      </c>
      <c r="H4" s="320">
        <v>3</v>
      </c>
      <c r="I4" s="320">
        <v>3</v>
      </c>
      <c r="J4" s="320">
        <v>13</v>
      </c>
      <c r="K4" s="320">
        <v>6</v>
      </c>
      <c r="L4" s="320">
        <v>9</v>
      </c>
      <c r="M4" s="320">
        <v>8</v>
      </c>
      <c r="N4" s="372">
        <v>13</v>
      </c>
      <c r="O4" s="373">
        <f>SUM(C4:N4)</f>
        <v>82</v>
      </c>
      <c r="P4" s="552">
        <v>7</v>
      </c>
    </row>
    <row r="5" spans="1:16">
      <c r="A5" s="370" t="s">
        <v>33</v>
      </c>
      <c r="B5" s="65" t="s">
        <v>34</v>
      </c>
      <c r="C5" s="290">
        <v>0</v>
      </c>
      <c r="D5" s="291">
        <v>0</v>
      </c>
      <c r="E5" s="291">
        <v>0</v>
      </c>
      <c r="F5" s="291">
        <v>0</v>
      </c>
      <c r="G5" s="291">
        <v>0</v>
      </c>
      <c r="H5" s="291">
        <v>1</v>
      </c>
      <c r="I5" s="291">
        <v>2</v>
      </c>
      <c r="J5" s="291">
        <v>1</v>
      </c>
      <c r="K5" s="291">
        <v>1</v>
      </c>
      <c r="L5" s="291">
        <v>0</v>
      </c>
      <c r="M5" s="291">
        <v>0</v>
      </c>
      <c r="N5" s="374">
        <v>0</v>
      </c>
      <c r="O5" s="375">
        <v>5</v>
      </c>
      <c r="P5" s="553"/>
    </row>
    <row r="6" spans="1:16" ht="14.25" thickBot="1">
      <c r="A6" s="554" t="s">
        <v>29</v>
      </c>
      <c r="B6" s="555"/>
      <c r="C6" s="295">
        <v>3</v>
      </c>
      <c r="D6" s="296">
        <v>0</v>
      </c>
      <c r="E6" s="296">
        <v>1</v>
      </c>
      <c r="F6" s="296">
        <v>0</v>
      </c>
      <c r="G6" s="296">
        <v>4</v>
      </c>
      <c r="H6" s="296">
        <v>0</v>
      </c>
      <c r="I6" s="296">
        <v>2</v>
      </c>
      <c r="J6" s="296">
        <v>4</v>
      </c>
      <c r="K6" s="296">
        <v>6</v>
      </c>
      <c r="L6" s="296">
        <v>1</v>
      </c>
      <c r="M6" s="296">
        <v>4</v>
      </c>
      <c r="N6" s="297">
        <v>2</v>
      </c>
      <c r="O6" s="323">
        <v>27</v>
      </c>
      <c r="P6" s="323">
        <v>2</v>
      </c>
    </row>
  </sheetData>
  <mergeCells count="4">
    <mergeCell ref="A3:B3"/>
    <mergeCell ref="P4:P5"/>
    <mergeCell ref="A6:B6"/>
    <mergeCell ref="A1:P1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4" workbookViewId="0">
      <selection activeCell="D42" sqref="D42"/>
    </sheetView>
  </sheetViews>
  <sheetFormatPr defaultRowHeight="13.5"/>
  <cols>
    <col min="1" max="1" width="11" style="2" bestFit="1" customWidth="1"/>
    <col min="2" max="2" width="9" style="2" bestFit="1" customWidth="1"/>
    <col min="3" max="3" width="7.125" style="2" bestFit="1" customWidth="1"/>
    <col min="4" max="16384" width="9" style="2"/>
  </cols>
  <sheetData>
    <row r="1" spans="1:4" ht="17.25">
      <c r="A1" s="515" t="s">
        <v>336</v>
      </c>
      <c r="B1" s="515"/>
      <c r="C1" s="515"/>
    </row>
    <row r="2" spans="1:4" ht="14.25" thickBot="1">
      <c r="A2" s="53"/>
    </row>
    <row r="3" spans="1:4" ht="14.25" thickBot="1">
      <c r="A3" s="54" t="s">
        <v>198</v>
      </c>
      <c r="B3" s="55" t="s">
        <v>199</v>
      </c>
      <c r="C3" s="56" t="s">
        <v>200</v>
      </c>
    </row>
    <row r="4" spans="1:4">
      <c r="A4" s="57" t="s">
        <v>223</v>
      </c>
      <c r="B4" s="376">
        <v>850</v>
      </c>
      <c r="C4" s="377">
        <v>85.2</v>
      </c>
      <c r="D4" s="151"/>
    </row>
    <row r="5" spans="1:4">
      <c r="A5" s="58" t="s">
        <v>222</v>
      </c>
      <c r="B5" s="291">
        <v>901</v>
      </c>
      <c r="C5" s="378">
        <v>46.1</v>
      </c>
      <c r="D5" s="151"/>
    </row>
    <row r="6" spans="1:4">
      <c r="A6" s="58" t="s">
        <v>220</v>
      </c>
      <c r="B6" s="272">
        <v>2194</v>
      </c>
      <c r="C6" s="378">
        <v>16.3</v>
      </c>
      <c r="D6" s="151"/>
    </row>
    <row r="7" spans="1:4">
      <c r="A7" s="58" t="s">
        <v>221</v>
      </c>
      <c r="B7" s="272">
        <v>2081</v>
      </c>
      <c r="C7" s="378">
        <v>20.100000000000001</v>
      </c>
      <c r="D7" s="151"/>
    </row>
    <row r="8" spans="1:4">
      <c r="A8" s="58" t="s">
        <v>219</v>
      </c>
      <c r="B8" s="272">
        <v>2233</v>
      </c>
      <c r="C8" s="378">
        <v>5.6</v>
      </c>
      <c r="D8" s="151"/>
    </row>
    <row r="9" spans="1:4">
      <c r="A9" s="58" t="s">
        <v>242</v>
      </c>
      <c r="B9" s="272">
        <v>1583</v>
      </c>
      <c r="C9" s="378">
        <v>52.8</v>
      </c>
      <c r="D9" s="151"/>
    </row>
    <row r="10" spans="1:4">
      <c r="A10" s="58" t="s">
        <v>241</v>
      </c>
      <c r="B10" s="272">
        <v>1136</v>
      </c>
      <c r="C10" s="378">
        <v>3.2</v>
      </c>
      <c r="D10" s="151"/>
    </row>
    <row r="11" spans="1:4">
      <c r="A11" s="58" t="s">
        <v>239</v>
      </c>
      <c r="B11" s="272">
        <v>2428</v>
      </c>
      <c r="C11" s="378">
        <v>8.6</v>
      </c>
      <c r="D11" s="151"/>
    </row>
    <row r="12" spans="1:4">
      <c r="A12" s="58" t="s">
        <v>237</v>
      </c>
      <c r="B12" s="291">
        <v>343</v>
      </c>
      <c r="C12" s="378">
        <v>4</v>
      </c>
      <c r="D12" s="151"/>
    </row>
    <row r="13" spans="1:4">
      <c r="A13" s="58" t="s">
        <v>238</v>
      </c>
      <c r="B13" s="272">
        <v>2740</v>
      </c>
      <c r="C13" s="378">
        <v>7.2</v>
      </c>
      <c r="D13" s="151"/>
    </row>
    <row r="14" spans="1:4">
      <c r="A14" s="58" t="s">
        <v>240</v>
      </c>
      <c r="B14" s="272">
        <v>2096</v>
      </c>
      <c r="C14" s="378">
        <v>5.2</v>
      </c>
      <c r="D14" s="151"/>
    </row>
    <row r="15" spans="1:4">
      <c r="A15" s="58" t="s">
        <v>233</v>
      </c>
      <c r="B15" s="272">
        <v>2043</v>
      </c>
      <c r="C15" s="378">
        <v>26.7</v>
      </c>
      <c r="D15" s="151"/>
    </row>
    <row r="16" spans="1:4">
      <c r="A16" s="58" t="s">
        <v>232</v>
      </c>
      <c r="B16" s="272">
        <v>2216</v>
      </c>
      <c r="C16" s="378">
        <v>9.4</v>
      </c>
      <c r="D16" s="151"/>
    </row>
    <row r="17" spans="1:4">
      <c r="A17" s="58" t="s">
        <v>236</v>
      </c>
      <c r="B17" s="291">
        <v>560</v>
      </c>
      <c r="C17" s="378">
        <v>3.9</v>
      </c>
      <c r="D17" s="151"/>
    </row>
    <row r="18" spans="1:4">
      <c r="A18" s="58" t="s">
        <v>231</v>
      </c>
      <c r="B18" s="291">
        <v>822</v>
      </c>
      <c r="C18" s="378">
        <v>6.6</v>
      </c>
      <c r="D18" s="151"/>
    </row>
    <row r="19" spans="1:4">
      <c r="A19" s="58" t="s">
        <v>234</v>
      </c>
      <c r="B19" s="291">
        <v>894</v>
      </c>
      <c r="C19" s="378">
        <v>16</v>
      </c>
      <c r="D19" s="151"/>
    </row>
    <row r="20" spans="1:4">
      <c r="A20" s="58" t="s">
        <v>235</v>
      </c>
      <c r="B20" s="291">
        <v>416</v>
      </c>
      <c r="C20" s="378">
        <v>3.3</v>
      </c>
      <c r="D20" s="151"/>
    </row>
    <row r="21" spans="1:4">
      <c r="A21" s="58" t="s">
        <v>213</v>
      </c>
      <c r="B21" s="272">
        <v>1741</v>
      </c>
      <c r="C21" s="378">
        <v>3.4</v>
      </c>
      <c r="D21" s="151"/>
    </row>
    <row r="22" spans="1:4">
      <c r="A22" s="58" t="s">
        <v>218</v>
      </c>
      <c r="B22" s="272">
        <v>1155</v>
      </c>
      <c r="C22" s="378">
        <v>4.3</v>
      </c>
      <c r="D22" s="151"/>
    </row>
    <row r="23" spans="1:4">
      <c r="A23" s="58" t="s">
        <v>217</v>
      </c>
      <c r="B23" s="272">
        <v>899</v>
      </c>
      <c r="C23" s="378">
        <v>12.7</v>
      </c>
      <c r="D23" s="151"/>
    </row>
    <row r="24" spans="1:4">
      <c r="A24" s="58" t="s">
        <v>153</v>
      </c>
      <c r="B24" s="272">
        <v>2500</v>
      </c>
      <c r="C24" s="378">
        <v>0.9</v>
      </c>
      <c r="D24" s="151"/>
    </row>
    <row r="25" spans="1:4">
      <c r="A25" s="58" t="s">
        <v>216</v>
      </c>
      <c r="B25" s="291">
        <v>804</v>
      </c>
      <c r="C25" s="378">
        <v>12.3</v>
      </c>
      <c r="D25" s="151"/>
    </row>
    <row r="26" spans="1:4">
      <c r="A26" s="58" t="s">
        <v>214</v>
      </c>
      <c r="B26" s="291">
        <v>591</v>
      </c>
      <c r="C26" s="378">
        <v>4.9000000000000004</v>
      </c>
      <c r="D26" s="151"/>
    </row>
    <row r="27" spans="1:4">
      <c r="A27" s="58" t="s">
        <v>215</v>
      </c>
      <c r="B27" s="272">
        <v>1562</v>
      </c>
      <c r="C27" s="378">
        <v>13.9</v>
      </c>
      <c r="D27" s="59"/>
    </row>
    <row r="28" spans="1:4">
      <c r="A28" s="58" t="s">
        <v>208</v>
      </c>
      <c r="B28" s="272">
        <v>904</v>
      </c>
      <c r="C28" s="378">
        <v>15.5</v>
      </c>
      <c r="D28" s="59"/>
    </row>
    <row r="29" spans="1:4">
      <c r="A29" s="58" t="s">
        <v>207</v>
      </c>
      <c r="B29" s="272">
        <v>2644</v>
      </c>
      <c r="C29" s="378">
        <v>23.3</v>
      </c>
      <c r="D29" s="59"/>
    </row>
    <row r="30" spans="1:4">
      <c r="A30" s="58" t="s">
        <v>209</v>
      </c>
      <c r="B30" s="272">
        <v>3894</v>
      </c>
      <c r="C30" s="378">
        <v>36.700000000000003</v>
      </c>
      <c r="D30" s="59"/>
    </row>
    <row r="31" spans="1:4">
      <c r="A31" s="58" t="s">
        <v>212</v>
      </c>
      <c r="B31" s="291">
        <v>530</v>
      </c>
      <c r="C31" s="378">
        <v>38.799999999999997</v>
      </c>
      <c r="D31" s="59"/>
    </row>
    <row r="32" spans="1:4">
      <c r="A32" s="58" t="s">
        <v>211</v>
      </c>
      <c r="B32" s="291">
        <v>445</v>
      </c>
      <c r="C32" s="378">
        <v>27.7</v>
      </c>
      <c r="D32" s="59"/>
    </row>
    <row r="33" spans="1:10">
      <c r="A33" s="58" t="s">
        <v>210</v>
      </c>
      <c r="B33" s="291">
        <v>426</v>
      </c>
      <c r="C33" s="378">
        <v>80.900000000000006</v>
      </c>
      <c r="D33" s="59"/>
    </row>
    <row r="34" spans="1:10">
      <c r="A34" s="58" t="s">
        <v>201</v>
      </c>
      <c r="B34" s="272">
        <v>2696</v>
      </c>
      <c r="C34" s="378">
        <v>3.2</v>
      </c>
      <c r="D34" s="59"/>
    </row>
    <row r="35" spans="1:10">
      <c r="A35" s="58" t="s">
        <v>202</v>
      </c>
      <c r="B35" s="291">
        <v>724</v>
      </c>
      <c r="C35" s="378">
        <v>12.7</v>
      </c>
      <c r="D35" s="59"/>
    </row>
    <row r="36" spans="1:10">
      <c r="A36" s="58" t="s">
        <v>203</v>
      </c>
      <c r="B36" s="291">
        <v>335</v>
      </c>
      <c r="C36" s="378">
        <v>4.4000000000000004</v>
      </c>
      <c r="D36" s="59"/>
    </row>
    <row r="37" spans="1:10">
      <c r="A37" s="58" t="s">
        <v>204</v>
      </c>
      <c r="B37" s="291">
        <v>216</v>
      </c>
      <c r="C37" s="378">
        <v>12.5</v>
      </c>
      <c r="D37" s="59"/>
    </row>
    <row r="38" spans="1:10">
      <c r="A38" s="58" t="s">
        <v>206</v>
      </c>
      <c r="B38" s="272">
        <v>1900</v>
      </c>
      <c r="C38" s="378">
        <v>10.199999999999999</v>
      </c>
      <c r="D38" s="59"/>
    </row>
    <row r="39" spans="1:10">
      <c r="A39" s="58" t="s">
        <v>205</v>
      </c>
      <c r="B39" s="272">
        <v>1765</v>
      </c>
      <c r="C39" s="378">
        <v>9.1</v>
      </c>
      <c r="D39" s="59"/>
    </row>
    <row r="40" spans="1:10">
      <c r="A40" s="58" t="s">
        <v>224</v>
      </c>
      <c r="B40" s="291">
        <v>963</v>
      </c>
      <c r="C40" s="378">
        <v>10.9</v>
      </c>
      <c r="D40" s="59"/>
    </row>
    <row r="41" spans="1:10">
      <c r="A41" s="58" t="s">
        <v>225</v>
      </c>
      <c r="B41" s="379">
        <v>1081</v>
      </c>
      <c r="C41" s="378">
        <v>24.3</v>
      </c>
      <c r="D41" s="59"/>
    </row>
    <row r="42" spans="1:10">
      <c r="A42" s="58" t="s">
        <v>226</v>
      </c>
      <c r="B42" s="272">
        <v>1178</v>
      </c>
      <c r="C42" s="378">
        <v>11.7</v>
      </c>
      <c r="D42" s="59"/>
    </row>
    <row r="43" spans="1:10">
      <c r="A43" s="58" t="s">
        <v>227</v>
      </c>
      <c r="B43" s="272">
        <v>1440</v>
      </c>
      <c r="C43" s="378">
        <v>171.8</v>
      </c>
      <c r="D43" s="59"/>
    </row>
    <row r="44" spans="1:10">
      <c r="A44" s="58" t="s">
        <v>228</v>
      </c>
      <c r="B44" s="291">
        <v>836</v>
      </c>
      <c r="C44" s="378">
        <v>13.4</v>
      </c>
      <c r="D44" s="59"/>
      <c r="J44"/>
    </row>
    <row r="45" spans="1:10">
      <c r="A45" s="58" t="s">
        <v>230</v>
      </c>
      <c r="B45" s="272">
        <v>2423</v>
      </c>
      <c r="C45" s="378">
        <v>44.9</v>
      </c>
      <c r="D45" s="59"/>
      <c r="J45"/>
    </row>
    <row r="46" spans="1:10" ht="14.25" thickBot="1">
      <c r="A46" s="60" t="s">
        <v>229</v>
      </c>
      <c r="B46" s="279">
        <v>1156</v>
      </c>
      <c r="C46" s="380">
        <v>73.400000000000006</v>
      </c>
      <c r="D46" s="59"/>
      <c r="J46"/>
    </row>
    <row r="47" spans="1:10" ht="23.25" customHeight="1">
      <c r="A47" s="556" t="s">
        <v>35</v>
      </c>
      <c r="B47" s="556"/>
      <c r="C47" s="556"/>
      <c r="D47" s="556"/>
    </row>
    <row r="48" spans="1:10">
      <c r="A48" s="381" t="s">
        <v>361</v>
      </c>
      <c r="B48" s="381"/>
      <c r="C48" s="381"/>
      <c r="D48" s="153"/>
      <c r="E48" s="154"/>
      <c r="F48" s="154"/>
    </row>
  </sheetData>
  <mergeCells count="2">
    <mergeCell ref="A1:C1"/>
    <mergeCell ref="A47:D47"/>
  </mergeCells>
  <phoneticPr fontId="2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M17" sqref="M17"/>
    </sheetView>
  </sheetViews>
  <sheetFormatPr defaultRowHeight="13.5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17.25">
      <c r="A1" s="557" t="s">
        <v>337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4" ht="14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>
      <c r="A4" s="62" t="s">
        <v>36</v>
      </c>
      <c r="B4" s="382">
        <v>91</v>
      </c>
      <c r="C4" s="383">
        <v>105</v>
      </c>
      <c r="D4" s="383">
        <v>99</v>
      </c>
      <c r="E4" s="383">
        <v>82</v>
      </c>
      <c r="F4" s="383">
        <v>60</v>
      </c>
      <c r="G4" s="383">
        <v>46</v>
      </c>
      <c r="H4" s="383">
        <v>47</v>
      </c>
      <c r="I4" s="383">
        <v>59</v>
      </c>
      <c r="J4" s="383">
        <v>66</v>
      </c>
      <c r="K4" s="383">
        <v>43</v>
      </c>
      <c r="L4" s="383">
        <v>62</v>
      </c>
      <c r="M4" s="384">
        <v>79</v>
      </c>
      <c r="N4" s="385">
        <v>839</v>
      </c>
    </row>
    <row r="5" spans="1:14">
      <c r="A5" s="64" t="s">
        <v>37</v>
      </c>
      <c r="B5" s="386">
        <v>268</v>
      </c>
      <c r="C5" s="387">
        <v>351</v>
      </c>
      <c r="D5" s="387">
        <v>329</v>
      </c>
      <c r="E5" s="387">
        <v>274</v>
      </c>
      <c r="F5" s="387">
        <v>204</v>
      </c>
      <c r="G5" s="387">
        <v>144</v>
      </c>
      <c r="H5" s="387">
        <v>154</v>
      </c>
      <c r="I5" s="387">
        <v>186</v>
      </c>
      <c r="J5" s="387">
        <v>198</v>
      </c>
      <c r="K5" s="387">
        <v>134</v>
      </c>
      <c r="L5" s="387">
        <v>198</v>
      </c>
      <c r="M5" s="388">
        <v>262</v>
      </c>
      <c r="N5" s="389">
        <v>2702</v>
      </c>
    </row>
    <row r="6" spans="1:14" ht="14.25" thickBot="1">
      <c r="A6" s="152" t="s">
        <v>38</v>
      </c>
      <c r="B6" s="390">
        <v>134</v>
      </c>
      <c r="C6" s="391">
        <v>176</v>
      </c>
      <c r="D6" s="391">
        <v>165</v>
      </c>
      <c r="E6" s="391">
        <v>137</v>
      </c>
      <c r="F6" s="391">
        <v>102</v>
      </c>
      <c r="G6" s="391">
        <v>72</v>
      </c>
      <c r="H6" s="391">
        <v>77</v>
      </c>
      <c r="I6" s="391">
        <v>93</v>
      </c>
      <c r="J6" s="391">
        <v>99</v>
      </c>
      <c r="K6" s="391">
        <v>67</v>
      </c>
      <c r="L6" s="391">
        <v>99</v>
      </c>
      <c r="M6" s="392">
        <v>131</v>
      </c>
      <c r="N6" s="393">
        <v>1352</v>
      </c>
    </row>
    <row r="7" spans="1:14">
      <c r="A7" s="35"/>
    </row>
  </sheetData>
  <mergeCells count="1">
    <mergeCell ref="A1:N1"/>
  </mergeCells>
  <phoneticPr fontId="2"/>
  <pageMargins left="0.7" right="0.7" top="0.75" bottom="0.75" header="0.3" footer="0.3"/>
  <pageSetup paperSize="9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S10" sqref="S10"/>
    </sheetView>
  </sheetViews>
  <sheetFormatPr defaultRowHeight="13.5"/>
  <cols>
    <col min="1" max="1" width="13.875" style="2" bestFit="1" customWidth="1"/>
    <col min="2" max="13" width="5.625" style="2" customWidth="1"/>
    <col min="14" max="14" width="6" style="2" bestFit="1" customWidth="1"/>
    <col min="15" max="16384" width="9" style="2"/>
  </cols>
  <sheetData>
    <row r="1" spans="1:14" ht="17.25">
      <c r="A1" s="515" t="s">
        <v>338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4.25" thickBot="1">
      <c r="A2" s="1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>
      <c r="A4" s="8" t="s">
        <v>339</v>
      </c>
      <c r="B4" s="319">
        <v>53</v>
      </c>
      <c r="C4" s="320">
        <v>45</v>
      </c>
      <c r="D4" s="320">
        <v>44</v>
      </c>
      <c r="E4" s="320">
        <v>39</v>
      </c>
      <c r="F4" s="320">
        <v>55</v>
      </c>
      <c r="G4" s="320">
        <v>49</v>
      </c>
      <c r="H4" s="320">
        <v>51</v>
      </c>
      <c r="I4" s="320">
        <v>49</v>
      </c>
      <c r="J4" s="320">
        <v>60</v>
      </c>
      <c r="K4" s="320">
        <v>57</v>
      </c>
      <c r="L4" s="320">
        <v>45</v>
      </c>
      <c r="M4" s="321">
        <v>47</v>
      </c>
      <c r="N4" s="394">
        <v>594</v>
      </c>
    </row>
    <row r="5" spans="1:14" ht="14.25" thickBot="1">
      <c r="A5" s="9" t="s">
        <v>243</v>
      </c>
      <c r="B5" s="295">
        <v>142</v>
      </c>
      <c r="C5" s="296">
        <v>98</v>
      </c>
      <c r="D5" s="296">
        <v>91</v>
      </c>
      <c r="E5" s="296">
        <v>90</v>
      </c>
      <c r="F5" s="296">
        <v>150</v>
      </c>
      <c r="G5" s="296">
        <v>114</v>
      </c>
      <c r="H5" s="296">
        <v>97</v>
      </c>
      <c r="I5" s="296">
        <v>123</v>
      </c>
      <c r="J5" s="296">
        <v>121</v>
      </c>
      <c r="K5" s="296">
        <v>147</v>
      </c>
      <c r="L5" s="296">
        <v>107</v>
      </c>
      <c r="M5" s="297">
        <v>106</v>
      </c>
      <c r="N5" s="328">
        <v>1386</v>
      </c>
    </row>
    <row r="6" spans="1:14">
      <c r="A6" s="35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activeCell="L14" sqref="L14"/>
    </sheetView>
  </sheetViews>
  <sheetFormatPr defaultColWidth="25.5" defaultRowHeight="13.5"/>
  <cols>
    <col min="1" max="1" width="9.5" style="2" bestFit="1" customWidth="1"/>
    <col min="2" max="2" width="11.625" style="2" bestFit="1" customWidth="1"/>
    <col min="3" max="15" width="5.875" style="2" customWidth="1"/>
    <col min="16" max="16384" width="25.5" style="2"/>
  </cols>
  <sheetData>
    <row r="1" spans="1:15" ht="17.25">
      <c r="A1" s="515" t="s">
        <v>340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 ht="17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4.25" thickBot="1">
      <c r="A3" s="558" t="s">
        <v>244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</row>
    <row r="4" spans="1:15" ht="14.25" thickBot="1">
      <c r="A4" s="501"/>
      <c r="B4" s="502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36" t="s">
        <v>3</v>
      </c>
    </row>
    <row r="5" spans="1:15">
      <c r="A5" s="524" t="s">
        <v>245</v>
      </c>
      <c r="B5" s="63" t="s">
        <v>246</v>
      </c>
      <c r="C5" s="397">
        <v>177</v>
      </c>
      <c r="D5" s="398">
        <v>141</v>
      </c>
      <c r="E5" s="398">
        <v>154</v>
      </c>
      <c r="F5" s="398">
        <v>157</v>
      </c>
      <c r="G5" s="398">
        <v>175</v>
      </c>
      <c r="H5" s="398">
        <v>160</v>
      </c>
      <c r="I5" s="398">
        <v>232</v>
      </c>
      <c r="J5" s="398">
        <v>232</v>
      </c>
      <c r="K5" s="398">
        <v>199</v>
      </c>
      <c r="L5" s="398">
        <v>145</v>
      </c>
      <c r="M5" s="398">
        <v>145</v>
      </c>
      <c r="N5" s="405">
        <v>170</v>
      </c>
      <c r="O5" s="407">
        <v>2087</v>
      </c>
    </row>
    <row r="6" spans="1:15">
      <c r="A6" s="526"/>
      <c r="B6" s="65" t="s">
        <v>247</v>
      </c>
      <c r="C6" s="399">
        <v>192</v>
      </c>
      <c r="D6" s="395">
        <v>148</v>
      </c>
      <c r="E6" s="395">
        <v>168</v>
      </c>
      <c r="F6" s="395">
        <v>172</v>
      </c>
      <c r="G6" s="395">
        <v>198</v>
      </c>
      <c r="H6" s="395">
        <v>178</v>
      </c>
      <c r="I6" s="395">
        <v>256</v>
      </c>
      <c r="J6" s="395">
        <v>255</v>
      </c>
      <c r="K6" s="395">
        <v>220</v>
      </c>
      <c r="L6" s="395">
        <v>157</v>
      </c>
      <c r="M6" s="395">
        <v>159</v>
      </c>
      <c r="N6" s="404">
        <v>191</v>
      </c>
      <c r="O6" s="408">
        <v>2294</v>
      </c>
    </row>
    <row r="7" spans="1:15">
      <c r="A7" s="526" t="s">
        <v>248</v>
      </c>
      <c r="B7" s="65" t="s">
        <v>246</v>
      </c>
      <c r="C7" s="399">
        <v>602</v>
      </c>
      <c r="D7" s="395">
        <v>529</v>
      </c>
      <c r="E7" s="395">
        <v>514</v>
      </c>
      <c r="F7" s="395">
        <v>465</v>
      </c>
      <c r="G7" s="395">
        <v>432</v>
      </c>
      <c r="H7" s="395">
        <v>525</v>
      </c>
      <c r="I7" s="395">
        <v>425</v>
      </c>
      <c r="J7" s="395">
        <v>397</v>
      </c>
      <c r="K7" s="395">
        <v>843</v>
      </c>
      <c r="L7" s="395">
        <v>560</v>
      </c>
      <c r="M7" s="395">
        <v>430</v>
      </c>
      <c r="N7" s="404">
        <v>500</v>
      </c>
      <c r="O7" s="408">
        <v>6222</v>
      </c>
    </row>
    <row r="8" spans="1:15">
      <c r="A8" s="526"/>
      <c r="B8" s="65" t="s">
        <v>247</v>
      </c>
      <c r="C8" s="399">
        <v>976</v>
      </c>
      <c r="D8" s="395">
        <v>710</v>
      </c>
      <c r="E8" s="395">
        <v>717</v>
      </c>
      <c r="F8" s="395">
        <v>644</v>
      </c>
      <c r="G8" s="395">
        <v>647</v>
      </c>
      <c r="H8" s="395">
        <v>810</v>
      </c>
      <c r="I8" s="395">
        <v>574</v>
      </c>
      <c r="J8" s="395">
        <v>554</v>
      </c>
      <c r="K8" s="396">
        <v>1069</v>
      </c>
      <c r="L8" s="395">
        <v>793</v>
      </c>
      <c r="M8" s="395">
        <v>577</v>
      </c>
      <c r="N8" s="404">
        <v>679</v>
      </c>
      <c r="O8" s="408">
        <v>8750</v>
      </c>
    </row>
    <row r="9" spans="1:15">
      <c r="A9" s="526" t="s">
        <v>26</v>
      </c>
      <c r="B9" s="65" t="s">
        <v>246</v>
      </c>
      <c r="C9" s="399">
        <v>96</v>
      </c>
      <c r="D9" s="395">
        <v>61</v>
      </c>
      <c r="E9" s="395">
        <v>68</v>
      </c>
      <c r="F9" s="395">
        <v>74</v>
      </c>
      <c r="G9" s="395">
        <v>77</v>
      </c>
      <c r="H9" s="395">
        <v>122</v>
      </c>
      <c r="I9" s="395">
        <v>89</v>
      </c>
      <c r="J9" s="395">
        <v>88</v>
      </c>
      <c r="K9" s="395">
        <v>68</v>
      </c>
      <c r="L9" s="395">
        <v>62</v>
      </c>
      <c r="M9" s="395">
        <v>74</v>
      </c>
      <c r="N9" s="404">
        <v>143</v>
      </c>
      <c r="O9" s="403">
        <v>1022</v>
      </c>
    </row>
    <row r="10" spans="1:15" ht="14.25" thickBot="1">
      <c r="A10" s="527"/>
      <c r="B10" s="144" t="s">
        <v>247</v>
      </c>
      <c r="C10" s="400">
        <v>96</v>
      </c>
      <c r="D10" s="401">
        <v>62</v>
      </c>
      <c r="E10" s="401">
        <v>73</v>
      </c>
      <c r="F10" s="401">
        <v>74</v>
      </c>
      <c r="G10" s="401">
        <v>95</v>
      </c>
      <c r="H10" s="401">
        <v>134</v>
      </c>
      <c r="I10" s="401">
        <v>89</v>
      </c>
      <c r="J10" s="401">
        <v>89</v>
      </c>
      <c r="K10" s="401">
        <v>68</v>
      </c>
      <c r="L10" s="401">
        <v>62</v>
      </c>
      <c r="M10" s="401">
        <v>74</v>
      </c>
      <c r="N10" s="406">
        <v>148</v>
      </c>
      <c r="O10" s="402">
        <v>1064</v>
      </c>
    </row>
    <row r="11" spans="1:15">
      <c r="A11" s="35"/>
    </row>
  </sheetData>
  <mergeCells count="6">
    <mergeCell ref="A4:B4"/>
    <mergeCell ref="A5:A6"/>
    <mergeCell ref="A7:A8"/>
    <mergeCell ref="A9:A10"/>
    <mergeCell ref="A1:O1"/>
    <mergeCell ref="A3:O3"/>
  </mergeCells>
  <phoneticPr fontId="2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4" sqref="A4:D16"/>
    </sheetView>
  </sheetViews>
  <sheetFormatPr defaultRowHeight="13.5"/>
  <cols>
    <col min="1" max="1" width="20.5" style="2" bestFit="1" customWidth="1"/>
    <col min="2" max="2" width="8.5" style="2" bestFit="1" customWidth="1"/>
    <col min="3" max="3" width="8.75" style="2" bestFit="1" customWidth="1"/>
    <col min="4" max="4" width="9.5" style="2" bestFit="1" customWidth="1"/>
    <col min="5" max="16384" width="9" style="2"/>
  </cols>
  <sheetData>
    <row r="1" spans="1:4" ht="17.25">
      <c r="A1" s="494" t="s">
        <v>305</v>
      </c>
      <c r="B1" s="494"/>
      <c r="C1" s="494"/>
      <c r="D1" s="494"/>
    </row>
    <row r="3" spans="1:4" s="133" customFormat="1" ht="15" thickBot="1">
      <c r="A3" s="135" t="s">
        <v>279</v>
      </c>
    </row>
    <row r="4" spans="1:4" ht="14.25" thickBot="1">
      <c r="A4" s="155" t="s">
        <v>79</v>
      </c>
      <c r="B4" s="166" t="s">
        <v>92</v>
      </c>
      <c r="C4" s="167" t="s">
        <v>93</v>
      </c>
      <c r="D4" s="168" t="s">
        <v>94</v>
      </c>
    </row>
    <row r="5" spans="1:4">
      <c r="A5" s="169" t="s">
        <v>80</v>
      </c>
      <c r="B5" s="170">
        <v>233</v>
      </c>
      <c r="C5" s="171">
        <v>1835</v>
      </c>
      <c r="D5" s="172">
        <v>135000</v>
      </c>
    </row>
    <row r="6" spans="1:4">
      <c r="A6" s="173" t="s">
        <v>81</v>
      </c>
      <c r="B6" s="174">
        <v>291</v>
      </c>
      <c r="C6" s="175">
        <v>2311</v>
      </c>
      <c r="D6" s="176">
        <v>187000</v>
      </c>
    </row>
    <row r="7" spans="1:4" ht="27">
      <c r="A7" s="173" t="s">
        <v>306</v>
      </c>
      <c r="B7" s="174">
        <v>84</v>
      </c>
      <c r="C7" s="177">
        <v>460</v>
      </c>
      <c r="D7" s="176">
        <v>5600</v>
      </c>
    </row>
    <row r="8" spans="1:4">
      <c r="A8" s="173" t="s">
        <v>82</v>
      </c>
      <c r="B8" s="174" t="s">
        <v>271</v>
      </c>
      <c r="C8" s="177">
        <v>66</v>
      </c>
      <c r="D8" s="178" t="s">
        <v>0</v>
      </c>
    </row>
    <row r="9" spans="1:4">
      <c r="A9" s="173" t="s">
        <v>83</v>
      </c>
      <c r="B9" s="174">
        <v>50</v>
      </c>
      <c r="C9" s="177">
        <v>666</v>
      </c>
      <c r="D9" s="176">
        <v>57000</v>
      </c>
    </row>
    <row r="10" spans="1:4">
      <c r="A10" s="173" t="s">
        <v>84</v>
      </c>
      <c r="B10" s="174">
        <v>100</v>
      </c>
      <c r="C10" s="177">
        <v>627</v>
      </c>
      <c r="D10" s="176">
        <v>46000</v>
      </c>
    </row>
    <row r="11" spans="1:4">
      <c r="A11" s="173" t="s">
        <v>307</v>
      </c>
      <c r="B11" s="174" t="s">
        <v>272</v>
      </c>
      <c r="C11" s="177">
        <v>112</v>
      </c>
      <c r="D11" s="178" t="s">
        <v>0</v>
      </c>
    </row>
    <row r="12" spans="1:4">
      <c r="A12" s="173" t="s">
        <v>85</v>
      </c>
      <c r="B12" s="174">
        <v>21</v>
      </c>
      <c r="C12" s="177">
        <v>311</v>
      </c>
      <c r="D12" s="176">
        <v>10000</v>
      </c>
    </row>
    <row r="13" spans="1:4" s="142" customFormat="1">
      <c r="A13" s="173" t="s">
        <v>288</v>
      </c>
      <c r="B13" s="174" t="s">
        <v>289</v>
      </c>
      <c r="C13" s="177" t="s">
        <v>289</v>
      </c>
      <c r="D13" s="176">
        <v>1400</v>
      </c>
    </row>
    <row r="14" spans="1:4">
      <c r="A14" s="173" t="s">
        <v>308</v>
      </c>
      <c r="B14" s="174">
        <v>15</v>
      </c>
      <c r="C14" s="177">
        <v>125</v>
      </c>
      <c r="D14" s="178" t="s">
        <v>0</v>
      </c>
    </row>
    <row r="15" spans="1:4" ht="14.25" thickBot="1">
      <c r="A15" s="179" t="s">
        <v>86</v>
      </c>
      <c r="B15" s="180" t="s">
        <v>0</v>
      </c>
      <c r="C15" s="181">
        <v>51</v>
      </c>
      <c r="D15" s="182" t="s">
        <v>0</v>
      </c>
    </row>
    <row r="16" spans="1:4" ht="14.25" thickBot="1">
      <c r="A16" s="183" t="s">
        <v>61</v>
      </c>
      <c r="B16" s="184">
        <v>811</v>
      </c>
      <c r="C16" s="185">
        <v>6564</v>
      </c>
      <c r="D16" s="186">
        <v>442000</v>
      </c>
    </row>
    <row r="17" spans="1:3">
      <c r="A17" s="20" t="s">
        <v>1</v>
      </c>
    </row>
    <row r="18" spans="1:3" s="133" customFormat="1" ht="15" thickBot="1">
      <c r="A18" s="134" t="s">
        <v>280</v>
      </c>
    </row>
    <row r="19" spans="1:3">
      <c r="A19" s="103" t="s">
        <v>87</v>
      </c>
      <c r="B19" s="24">
        <v>380</v>
      </c>
      <c r="C19" s="84">
        <v>1568</v>
      </c>
    </row>
    <row r="20" spans="1:3">
      <c r="A20" s="104" t="s">
        <v>88</v>
      </c>
      <c r="B20" s="26">
        <v>72</v>
      </c>
      <c r="C20" s="27">
        <v>163</v>
      </c>
    </row>
    <row r="21" spans="1:3">
      <c r="A21" s="104" t="s">
        <v>89</v>
      </c>
      <c r="B21" s="26">
        <v>30</v>
      </c>
      <c r="C21" s="27">
        <v>48</v>
      </c>
    </row>
    <row r="22" spans="1:3">
      <c r="A22" s="25" t="s">
        <v>90</v>
      </c>
      <c r="B22" s="26">
        <v>18</v>
      </c>
      <c r="C22" s="27">
        <v>32</v>
      </c>
    </row>
    <row r="23" spans="1:3" ht="14.25" thickBot="1">
      <c r="A23" s="28" t="s">
        <v>91</v>
      </c>
      <c r="B23" s="29">
        <v>31</v>
      </c>
      <c r="C23" s="19">
        <v>115</v>
      </c>
    </row>
    <row r="24" spans="1:3" ht="14.25" thickBot="1">
      <c r="A24" s="30" t="s">
        <v>61</v>
      </c>
      <c r="B24" s="13">
        <v>531</v>
      </c>
      <c r="C24" s="73">
        <v>1926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A6" sqref="A6:N6"/>
    </sheetView>
  </sheetViews>
  <sheetFormatPr defaultColWidth="63.625" defaultRowHeight="13.5"/>
  <cols>
    <col min="1" max="1" width="34.75" style="2" customWidth="1"/>
    <col min="2" max="13" width="4.875" style="2" customWidth="1"/>
    <col min="14" max="14" width="6" style="2" bestFit="1" customWidth="1"/>
    <col min="15" max="28" width="20.75" style="2" customWidth="1"/>
    <col min="29" max="16384" width="63.625" style="2"/>
  </cols>
  <sheetData>
    <row r="1" spans="1:15" ht="17.25">
      <c r="A1" s="557" t="s">
        <v>341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</row>
    <row r="2" spans="1:15" ht="14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5" s="117" customFormat="1">
      <c r="A4" s="409" t="s">
        <v>278</v>
      </c>
      <c r="B4" s="480">
        <v>5</v>
      </c>
      <c r="C4" s="481">
        <v>3</v>
      </c>
      <c r="D4" s="481">
        <v>3</v>
      </c>
      <c r="E4" s="481">
        <v>3</v>
      </c>
      <c r="F4" s="481">
        <v>2</v>
      </c>
      <c r="G4" s="481">
        <v>4</v>
      </c>
      <c r="H4" s="481">
        <v>3</v>
      </c>
      <c r="I4" s="481">
        <v>4</v>
      </c>
      <c r="J4" s="481">
        <v>2</v>
      </c>
      <c r="K4" s="481">
        <v>2</v>
      </c>
      <c r="L4" s="481">
        <v>1</v>
      </c>
      <c r="M4" s="482">
        <v>3</v>
      </c>
      <c r="N4" s="483">
        <v>35</v>
      </c>
    </row>
    <row r="5" spans="1:15" ht="14.25" thickBot="1">
      <c r="A5" s="152" t="s">
        <v>343</v>
      </c>
      <c r="B5" s="484">
        <v>743</v>
      </c>
      <c r="C5" s="485">
        <v>310</v>
      </c>
      <c r="D5" s="485">
        <v>479</v>
      </c>
      <c r="E5" s="485">
        <v>681</v>
      </c>
      <c r="F5" s="485">
        <v>779</v>
      </c>
      <c r="G5" s="485">
        <v>839</v>
      </c>
      <c r="H5" s="485">
        <v>844</v>
      </c>
      <c r="I5" s="485">
        <v>528</v>
      </c>
      <c r="J5" s="485">
        <v>507</v>
      </c>
      <c r="K5" s="485">
        <v>588</v>
      </c>
      <c r="L5" s="485">
        <v>596</v>
      </c>
      <c r="M5" s="486">
        <v>665</v>
      </c>
      <c r="N5" s="487">
        <v>7559</v>
      </c>
    </row>
    <row r="6" spans="1:15">
      <c r="A6" s="530" t="s">
        <v>342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0"/>
    </row>
    <row r="7" spans="1:15">
      <c r="A7" s="35"/>
    </row>
  </sheetData>
  <mergeCells count="2">
    <mergeCell ref="A6:N6"/>
    <mergeCell ref="A1:O1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9" sqref="I19"/>
    </sheetView>
  </sheetViews>
  <sheetFormatPr defaultRowHeight="13.5"/>
  <cols>
    <col min="1" max="1" width="13.8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17.25">
      <c r="A1" s="557" t="s">
        <v>344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4" ht="14.25" thickBot="1">
      <c r="A2" s="48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8"/>
    </row>
    <row r="3" spans="1:14" ht="14.25" thickBot="1">
      <c r="A3" s="146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>
      <c r="A4" s="409" t="s">
        <v>249</v>
      </c>
      <c r="B4" s="412">
        <v>3</v>
      </c>
      <c r="C4" s="413">
        <v>7</v>
      </c>
      <c r="D4" s="413">
        <v>6</v>
      </c>
      <c r="E4" s="413">
        <v>11</v>
      </c>
      <c r="F4" s="413">
        <v>4</v>
      </c>
      <c r="G4" s="413">
        <v>2</v>
      </c>
      <c r="H4" s="413">
        <v>4</v>
      </c>
      <c r="I4" s="413">
        <v>5</v>
      </c>
      <c r="J4" s="413">
        <v>0</v>
      </c>
      <c r="K4" s="413">
        <v>2</v>
      </c>
      <c r="L4" s="413">
        <v>4</v>
      </c>
      <c r="M4" s="414">
        <v>6</v>
      </c>
      <c r="N4" s="415">
        <v>54</v>
      </c>
    </row>
    <row r="5" spans="1:14">
      <c r="A5" s="25" t="s">
        <v>250</v>
      </c>
      <c r="B5" s="290">
        <v>21</v>
      </c>
      <c r="C5" s="291">
        <v>21</v>
      </c>
      <c r="D5" s="291">
        <v>12</v>
      </c>
      <c r="E5" s="291">
        <v>4</v>
      </c>
      <c r="F5" s="291">
        <v>8</v>
      </c>
      <c r="G5" s="291">
        <v>9</v>
      </c>
      <c r="H5" s="291">
        <v>11</v>
      </c>
      <c r="I5" s="291">
        <v>5</v>
      </c>
      <c r="J5" s="291">
        <v>9</v>
      </c>
      <c r="K5" s="291">
        <v>5</v>
      </c>
      <c r="L5" s="291">
        <v>3</v>
      </c>
      <c r="M5" s="292">
        <v>15</v>
      </c>
      <c r="N5" s="375">
        <v>123</v>
      </c>
    </row>
    <row r="6" spans="1:14">
      <c r="A6" s="25" t="s">
        <v>251</v>
      </c>
      <c r="B6" s="290">
        <v>24</v>
      </c>
      <c r="C6" s="291">
        <v>28</v>
      </c>
      <c r="D6" s="291">
        <v>18</v>
      </c>
      <c r="E6" s="291">
        <v>15</v>
      </c>
      <c r="F6" s="291">
        <v>12</v>
      </c>
      <c r="G6" s="291">
        <v>11</v>
      </c>
      <c r="H6" s="291">
        <v>15</v>
      </c>
      <c r="I6" s="291">
        <v>10</v>
      </c>
      <c r="J6" s="291">
        <v>9</v>
      </c>
      <c r="K6" s="291">
        <v>7</v>
      </c>
      <c r="L6" s="291">
        <v>7</v>
      </c>
      <c r="M6" s="292">
        <v>21</v>
      </c>
      <c r="N6" s="375">
        <v>177</v>
      </c>
    </row>
    <row r="7" spans="1:14" ht="14.25" thickBot="1">
      <c r="A7" s="410" t="s">
        <v>36</v>
      </c>
      <c r="B7" s="295">
        <v>11</v>
      </c>
      <c r="C7" s="296">
        <v>9</v>
      </c>
      <c r="D7" s="296">
        <v>6</v>
      </c>
      <c r="E7" s="296">
        <v>6</v>
      </c>
      <c r="F7" s="296">
        <v>5</v>
      </c>
      <c r="G7" s="296">
        <v>4</v>
      </c>
      <c r="H7" s="296">
        <v>6</v>
      </c>
      <c r="I7" s="296">
        <v>4</v>
      </c>
      <c r="J7" s="296">
        <v>3</v>
      </c>
      <c r="K7" s="296">
        <v>2</v>
      </c>
      <c r="L7" s="296">
        <v>3</v>
      </c>
      <c r="M7" s="297">
        <v>7</v>
      </c>
      <c r="N7" s="287">
        <v>66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F11" sqref="F11"/>
    </sheetView>
  </sheetViews>
  <sheetFormatPr defaultRowHeight="13.5"/>
  <cols>
    <col min="1" max="1" width="9.5" style="2" bestFit="1" customWidth="1"/>
    <col min="2" max="13" width="7.75" style="2" customWidth="1"/>
    <col min="14" max="14" width="8" style="2" bestFit="1" customWidth="1"/>
    <col min="15" max="16384" width="9" style="2"/>
  </cols>
  <sheetData>
    <row r="1" spans="1:14" ht="17.25">
      <c r="A1" s="494" t="s">
        <v>345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s="151" customFormat="1" ht="17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4.25" thickBot="1">
      <c r="A3" s="529" t="s">
        <v>346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</row>
    <row r="4" spans="1:14" ht="14.25" thickBot="1">
      <c r="A4" s="3"/>
      <c r="B4" s="146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7" t="s">
        <v>3</v>
      </c>
    </row>
    <row r="5" spans="1:14">
      <c r="A5" s="8" t="s">
        <v>252</v>
      </c>
      <c r="B5" s="473">
        <v>10715</v>
      </c>
      <c r="C5" s="474">
        <v>11688</v>
      </c>
      <c r="D5" s="474">
        <v>11885</v>
      </c>
      <c r="E5" s="475">
        <v>17435</v>
      </c>
      <c r="F5" s="475">
        <v>20220</v>
      </c>
      <c r="G5" s="475">
        <v>12261</v>
      </c>
      <c r="H5" s="475">
        <v>11139</v>
      </c>
      <c r="I5" s="475">
        <v>10243</v>
      </c>
      <c r="J5" s="475">
        <v>9578</v>
      </c>
      <c r="K5" s="475">
        <v>10370</v>
      </c>
      <c r="L5" s="475">
        <v>10720</v>
      </c>
      <c r="M5" s="476">
        <v>11582</v>
      </c>
      <c r="N5" s="477">
        <v>147836</v>
      </c>
    </row>
    <row r="6" spans="1:14" ht="14.25" thickBot="1">
      <c r="A6" s="149" t="s">
        <v>20</v>
      </c>
      <c r="B6" s="180">
        <v>429</v>
      </c>
      <c r="C6" s="181">
        <v>557</v>
      </c>
      <c r="D6" s="181">
        <v>475</v>
      </c>
      <c r="E6" s="181">
        <v>646</v>
      </c>
      <c r="F6" s="181">
        <v>778</v>
      </c>
      <c r="G6" s="181">
        <v>490</v>
      </c>
      <c r="H6" s="181">
        <v>446</v>
      </c>
      <c r="I6" s="181">
        <v>410</v>
      </c>
      <c r="J6" s="181">
        <v>416</v>
      </c>
      <c r="K6" s="181">
        <v>471</v>
      </c>
      <c r="L6" s="181">
        <v>466</v>
      </c>
      <c r="M6" s="478">
        <v>445</v>
      </c>
      <c r="N6" s="245">
        <v>505</v>
      </c>
    </row>
    <row r="7" spans="1:14">
      <c r="A7" s="530"/>
      <c r="B7" s="534"/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0"/>
    </row>
    <row r="8" spans="1:14">
      <c r="A8" s="47"/>
    </row>
  </sheetData>
  <mergeCells count="3">
    <mergeCell ref="A7:N7"/>
    <mergeCell ref="A1:N1"/>
    <mergeCell ref="A3:M3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4" sqref="B4:C7"/>
    </sheetView>
  </sheetViews>
  <sheetFormatPr defaultRowHeight="13.5"/>
  <cols>
    <col min="1" max="1" width="9" style="2"/>
    <col min="2" max="3" width="6.5" style="2" customWidth="1"/>
    <col min="4" max="16384" width="9" style="2"/>
  </cols>
  <sheetData>
    <row r="1" spans="1:9" ht="17.25">
      <c r="A1" s="494" t="s">
        <v>347</v>
      </c>
      <c r="B1" s="494"/>
      <c r="C1" s="494"/>
      <c r="D1" s="494"/>
      <c r="E1" s="494"/>
      <c r="F1" s="494"/>
      <c r="G1" s="494"/>
      <c r="H1" s="494"/>
      <c r="I1" s="494"/>
    </row>
    <row r="2" spans="1:9" ht="14.25" thickBot="1">
      <c r="A2" s="40"/>
    </row>
    <row r="3" spans="1:9" ht="14.25" thickBot="1">
      <c r="A3" s="41"/>
      <c r="B3" s="42" t="s">
        <v>185</v>
      </c>
      <c r="C3" s="43" t="s">
        <v>168</v>
      </c>
    </row>
    <row r="4" spans="1:9">
      <c r="A4" s="44" t="s">
        <v>253</v>
      </c>
      <c r="B4" s="416">
        <v>6</v>
      </c>
      <c r="C4" s="417">
        <v>195</v>
      </c>
    </row>
    <row r="5" spans="1:9">
      <c r="A5" s="45" t="s">
        <v>254</v>
      </c>
      <c r="B5" s="418">
        <v>0</v>
      </c>
      <c r="C5" s="419">
        <v>0</v>
      </c>
    </row>
    <row r="6" spans="1:9" ht="14.25" thickBot="1">
      <c r="A6" s="46" t="s">
        <v>255</v>
      </c>
      <c r="B6" s="420">
        <v>14</v>
      </c>
      <c r="C6" s="421">
        <v>826</v>
      </c>
    </row>
    <row r="7" spans="1:9" ht="14.25" thickBot="1">
      <c r="A7" s="41" t="s">
        <v>3</v>
      </c>
      <c r="B7" s="422">
        <v>20</v>
      </c>
      <c r="C7" s="423">
        <v>1021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7" sqref="I17"/>
    </sheetView>
  </sheetViews>
  <sheetFormatPr defaultRowHeight="13.5"/>
  <cols>
    <col min="1" max="1" width="9.5" style="115" bestFit="1" customWidth="1"/>
    <col min="2" max="13" width="6" style="115" bestFit="1" customWidth="1"/>
    <col min="14" max="14" width="7" style="115" bestFit="1" customWidth="1"/>
    <col min="15" max="16384" width="9" style="115"/>
  </cols>
  <sheetData>
    <row r="1" spans="1:14" ht="17.25">
      <c r="A1" s="494" t="s">
        <v>348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ht="14.25" thickBot="1">
      <c r="A2" s="1"/>
    </row>
    <row r="3" spans="1:14" ht="14.25" thickBot="1">
      <c r="A3" s="424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349" t="s">
        <v>19</v>
      </c>
      <c r="N3" s="3" t="s">
        <v>3</v>
      </c>
    </row>
    <row r="4" spans="1:14">
      <c r="A4" s="148" t="s">
        <v>132</v>
      </c>
      <c r="B4" s="425">
        <v>1432</v>
      </c>
      <c r="C4" s="376">
        <v>1775</v>
      </c>
      <c r="D4" s="376">
        <v>1308</v>
      </c>
      <c r="E4" s="376">
        <v>1754</v>
      </c>
      <c r="F4" s="376">
        <v>1838</v>
      </c>
      <c r="G4" s="376">
        <v>1828</v>
      </c>
      <c r="H4" s="376">
        <v>1511</v>
      </c>
      <c r="I4" s="376">
        <v>1734</v>
      </c>
      <c r="J4" s="376">
        <v>1398</v>
      </c>
      <c r="K4" s="376">
        <v>1393</v>
      </c>
      <c r="L4" s="376">
        <v>1550</v>
      </c>
      <c r="M4" s="426">
        <v>1878</v>
      </c>
      <c r="N4" s="428">
        <v>19399</v>
      </c>
    </row>
    <row r="5" spans="1:14" ht="14.25" thickBot="1">
      <c r="A5" s="9" t="s">
        <v>20</v>
      </c>
      <c r="B5" s="295">
        <v>57</v>
      </c>
      <c r="C5" s="296">
        <v>71</v>
      </c>
      <c r="D5" s="296">
        <v>59</v>
      </c>
      <c r="E5" s="296">
        <v>65</v>
      </c>
      <c r="F5" s="296">
        <v>71</v>
      </c>
      <c r="G5" s="296">
        <v>73</v>
      </c>
      <c r="H5" s="296">
        <v>60</v>
      </c>
      <c r="I5" s="296">
        <v>69</v>
      </c>
      <c r="J5" s="296">
        <v>64</v>
      </c>
      <c r="K5" s="296">
        <v>63</v>
      </c>
      <c r="L5" s="296">
        <v>67</v>
      </c>
      <c r="M5" s="427">
        <v>72</v>
      </c>
      <c r="N5" s="429">
        <v>66</v>
      </c>
    </row>
    <row r="6" spans="1:14">
      <c r="A6" s="530" t="s">
        <v>39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</row>
    <row r="7" spans="1:14">
      <c r="A7" s="1"/>
    </row>
  </sheetData>
  <mergeCells count="2">
    <mergeCell ref="A1:N1"/>
    <mergeCell ref="A6:N6"/>
  </mergeCells>
  <phoneticPr fontId="2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topLeftCell="C1" workbookViewId="0">
      <selection activeCell="J8" sqref="J8"/>
    </sheetView>
  </sheetViews>
  <sheetFormatPr defaultRowHeight="13.5"/>
  <cols>
    <col min="1" max="1" width="5.5" style="2" bestFit="1" customWidth="1"/>
    <col min="2" max="14" width="7.625" style="2" customWidth="1"/>
    <col min="15" max="15" width="11.125" style="2" customWidth="1"/>
    <col min="16" max="16384" width="9" style="2"/>
  </cols>
  <sheetData>
    <row r="1" spans="1:15" ht="17.25">
      <c r="A1" s="494" t="s">
        <v>349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8" thickBot="1">
      <c r="A2" s="38"/>
    </row>
    <row r="3" spans="1:15" ht="14.25" thickBot="1">
      <c r="A3" s="430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479" t="s">
        <v>350</v>
      </c>
    </row>
    <row r="4" spans="1:15" ht="14.25" thickBot="1">
      <c r="A4" s="149" t="s">
        <v>21</v>
      </c>
      <c r="B4" s="283">
        <v>3433</v>
      </c>
      <c r="C4" s="284">
        <v>3730</v>
      </c>
      <c r="D4" s="284">
        <v>2887</v>
      </c>
      <c r="E4" s="284">
        <v>2656</v>
      </c>
      <c r="F4" s="284">
        <v>2615</v>
      </c>
      <c r="G4" s="284">
        <v>2914</v>
      </c>
      <c r="H4" s="284">
        <v>1721</v>
      </c>
      <c r="I4" s="284">
        <v>2400</v>
      </c>
      <c r="J4" s="284">
        <v>1679</v>
      </c>
      <c r="K4" s="284">
        <v>1589</v>
      </c>
      <c r="L4" s="284">
        <v>1464</v>
      </c>
      <c r="M4" s="284">
        <v>2891</v>
      </c>
      <c r="N4" s="285">
        <v>29979</v>
      </c>
      <c r="O4" s="287">
        <v>102</v>
      </c>
    </row>
    <row r="5" spans="1:15">
      <c r="A5" s="530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0"/>
    </row>
    <row r="6" spans="1:15">
      <c r="A6" s="1"/>
    </row>
  </sheetData>
  <mergeCells count="2">
    <mergeCell ref="A1:O1"/>
    <mergeCell ref="A5:O5"/>
  </mergeCells>
  <phoneticPr fontId="2"/>
  <pageMargins left="0.7" right="0.7" top="0.75" bottom="0.75" header="0.3" footer="0.3"/>
  <pageSetup paperSize="9" scale="77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H20" sqref="H20"/>
    </sheetView>
  </sheetViews>
  <sheetFormatPr defaultColWidth="12.5" defaultRowHeight="13.5"/>
  <cols>
    <col min="1" max="1" width="6.125" style="2" bestFit="1" customWidth="1"/>
    <col min="2" max="13" width="7" style="2" bestFit="1" customWidth="1"/>
    <col min="14" max="14" width="8" style="2" bestFit="1" customWidth="1"/>
    <col min="15" max="15" width="5.5" style="2" customWidth="1"/>
    <col min="16" max="16384" width="12.5" style="2"/>
  </cols>
  <sheetData>
    <row r="1" spans="1:15" ht="17.25">
      <c r="A1" s="494" t="s">
        <v>351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4.25" thickBot="1">
      <c r="A2" s="1"/>
    </row>
    <row r="3" spans="1:15" ht="27.75" thickBot="1">
      <c r="A3" s="37"/>
      <c r="B3" s="347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7" t="s">
        <v>20</v>
      </c>
    </row>
    <row r="4" spans="1:15">
      <c r="A4" s="343" t="s">
        <v>22</v>
      </c>
      <c r="B4" s="435">
        <v>51223</v>
      </c>
      <c r="C4" s="433">
        <v>54035</v>
      </c>
      <c r="D4" s="433">
        <v>50969</v>
      </c>
      <c r="E4" s="433">
        <v>50071</v>
      </c>
      <c r="F4" s="433">
        <v>48442</v>
      </c>
      <c r="G4" s="433">
        <v>50295</v>
      </c>
      <c r="H4" s="433">
        <v>50233</v>
      </c>
      <c r="I4" s="433">
        <v>50240</v>
      </c>
      <c r="J4" s="433">
        <v>46558</v>
      </c>
      <c r="K4" s="433">
        <v>47464</v>
      </c>
      <c r="L4" s="433">
        <v>48370</v>
      </c>
      <c r="M4" s="433">
        <v>53332</v>
      </c>
      <c r="N4" s="434">
        <v>601232</v>
      </c>
      <c r="O4" s="559">
        <v>1648</v>
      </c>
    </row>
    <row r="5" spans="1:15" ht="14.25" thickBot="1">
      <c r="A5" s="9" t="s">
        <v>173</v>
      </c>
      <c r="B5" s="436">
        <v>0</v>
      </c>
      <c r="C5" s="431">
        <v>6</v>
      </c>
      <c r="D5" s="431">
        <v>3</v>
      </c>
      <c r="E5" s="431">
        <v>28</v>
      </c>
      <c r="F5" s="431">
        <v>13</v>
      </c>
      <c r="G5" s="431">
        <v>10</v>
      </c>
      <c r="H5" s="431">
        <v>7</v>
      </c>
      <c r="I5" s="431">
        <v>9</v>
      </c>
      <c r="J5" s="431">
        <v>4</v>
      </c>
      <c r="K5" s="431">
        <v>4</v>
      </c>
      <c r="L5" s="431">
        <v>17</v>
      </c>
      <c r="M5" s="431">
        <v>9</v>
      </c>
      <c r="N5" s="432">
        <v>110</v>
      </c>
      <c r="O5" s="560"/>
    </row>
    <row r="6" spans="1:15">
      <c r="A6" s="561" t="s">
        <v>352</v>
      </c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2"/>
    </row>
  </sheetData>
  <mergeCells count="3">
    <mergeCell ref="O4:O5"/>
    <mergeCell ref="A1:O1"/>
    <mergeCell ref="A6:O6"/>
  </mergeCells>
  <phoneticPr fontId="2"/>
  <pageMargins left="0.7" right="0.7" top="0.75" bottom="0.75" header="0.3" footer="0.3"/>
  <pageSetup paperSize="9" scale="86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9" sqref="B19"/>
    </sheetView>
  </sheetViews>
  <sheetFormatPr defaultRowHeight="13.5"/>
  <cols>
    <col min="1" max="1" width="5.5" style="2" bestFit="1" customWidth="1"/>
    <col min="2" max="2" width="7.5" style="2" bestFit="1" customWidth="1"/>
    <col min="3" max="3" width="5.5" style="2" bestFit="1" customWidth="1"/>
    <col min="4" max="4" width="9.375" style="2" customWidth="1"/>
    <col min="5" max="6" width="12.125" style="2" customWidth="1"/>
    <col min="7" max="16384" width="9" style="2"/>
  </cols>
  <sheetData>
    <row r="1" spans="1:12" ht="17.25">
      <c r="A1" s="494" t="s">
        <v>354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</row>
    <row r="2" spans="1:12" ht="14.25" thickBot="1">
      <c r="A2" s="35"/>
    </row>
    <row r="3" spans="1:12" ht="27.75" thickBot="1">
      <c r="A3" s="437"/>
      <c r="B3" s="438"/>
      <c r="C3" s="438"/>
      <c r="D3" s="439"/>
      <c r="E3" s="256" t="s">
        <v>290</v>
      </c>
      <c r="F3" s="256" t="s">
        <v>353</v>
      </c>
    </row>
    <row r="4" spans="1:12" ht="14.25" thickTop="1">
      <c r="A4" s="567" t="s">
        <v>256</v>
      </c>
      <c r="B4" s="570" t="s">
        <v>257</v>
      </c>
      <c r="C4" s="572" t="s">
        <v>136</v>
      </c>
      <c r="D4" s="440" t="s">
        <v>126</v>
      </c>
      <c r="E4" s="441">
        <v>5541</v>
      </c>
      <c r="F4" s="442">
        <v>42354</v>
      </c>
    </row>
    <row r="5" spans="1:12">
      <c r="A5" s="568"/>
      <c r="B5" s="571"/>
      <c r="C5" s="573"/>
      <c r="D5" s="443" t="s">
        <v>258</v>
      </c>
      <c r="E5" s="368">
        <v>1996</v>
      </c>
      <c r="F5" s="325">
        <v>13978</v>
      </c>
    </row>
    <row r="6" spans="1:12">
      <c r="A6" s="568"/>
      <c r="B6" s="571"/>
      <c r="C6" s="566" t="s">
        <v>135</v>
      </c>
      <c r="D6" s="565"/>
      <c r="E6" s="444">
        <v>891</v>
      </c>
      <c r="F6" s="325">
        <v>7140</v>
      </c>
    </row>
    <row r="7" spans="1:12">
      <c r="A7" s="568"/>
      <c r="B7" s="563" t="s">
        <v>259</v>
      </c>
      <c r="C7" s="564"/>
      <c r="D7" s="565"/>
      <c r="E7" s="445">
        <v>425</v>
      </c>
      <c r="F7" s="325">
        <v>1690</v>
      </c>
    </row>
    <row r="8" spans="1:12" ht="14.25" thickBot="1">
      <c r="A8" s="569"/>
      <c r="B8" s="577" t="s">
        <v>3</v>
      </c>
      <c r="C8" s="578"/>
      <c r="D8" s="579"/>
      <c r="E8" s="446">
        <v>8853</v>
      </c>
      <c r="F8" s="447">
        <v>65162</v>
      </c>
    </row>
    <row r="9" spans="1:12" ht="14.25" thickTop="1">
      <c r="A9" s="567" t="s">
        <v>291</v>
      </c>
      <c r="B9" s="570" t="s">
        <v>257</v>
      </c>
      <c r="C9" s="572" t="s">
        <v>136</v>
      </c>
      <c r="D9" s="440" t="s">
        <v>126</v>
      </c>
      <c r="E9" s="448">
        <v>1462</v>
      </c>
      <c r="F9" s="442">
        <v>11622</v>
      </c>
    </row>
    <row r="10" spans="1:12">
      <c r="A10" s="568"/>
      <c r="B10" s="571"/>
      <c r="C10" s="573"/>
      <c r="D10" s="443" t="s">
        <v>258</v>
      </c>
      <c r="E10" s="445">
        <v>799</v>
      </c>
      <c r="F10" s="325">
        <v>6061</v>
      </c>
    </row>
    <row r="11" spans="1:12">
      <c r="A11" s="568"/>
      <c r="B11" s="571"/>
      <c r="C11" s="566" t="s">
        <v>135</v>
      </c>
      <c r="D11" s="565"/>
      <c r="E11" s="444">
        <v>1665</v>
      </c>
      <c r="F11" s="325">
        <v>11362</v>
      </c>
    </row>
    <row r="12" spans="1:12">
      <c r="A12" s="568"/>
      <c r="B12" s="563" t="s">
        <v>259</v>
      </c>
      <c r="C12" s="564"/>
      <c r="D12" s="565"/>
      <c r="E12" s="445">
        <v>506</v>
      </c>
      <c r="F12" s="325">
        <v>1838</v>
      </c>
    </row>
    <row r="13" spans="1:12" ht="14.25" thickBot="1">
      <c r="A13" s="569"/>
      <c r="B13" s="574" t="s">
        <v>3</v>
      </c>
      <c r="C13" s="575"/>
      <c r="D13" s="576"/>
      <c r="E13" s="447">
        <v>4432</v>
      </c>
      <c r="F13" s="447">
        <v>30883</v>
      </c>
    </row>
    <row r="14" spans="1:12" ht="15" thickTop="1" thickBot="1">
      <c r="A14" s="584" t="s">
        <v>260</v>
      </c>
      <c r="B14" s="585"/>
      <c r="C14" s="585"/>
      <c r="D14" s="586"/>
      <c r="E14" s="449">
        <v>0</v>
      </c>
      <c r="F14" s="450">
        <v>14</v>
      </c>
    </row>
    <row r="15" spans="1:12" ht="15" thickTop="1" thickBot="1">
      <c r="A15" s="584" t="s">
        <v>261</v>
      </c>
      <c r="B15" s="585"/>
      <c r="C15" s="585"/>
      <c r="D15" s="586"/>
      <c r="E15" s="451">
        <v>13285</v>
      </c>
      <c r="F15" s="452">
        <v>96059</v>
      </c>
    </row>
    <row r="16" spans="1:12" ht="15" thickTop="1" thickBot="1">
      <c r="A16" s="581" t="s">
        <v>262</v>
      </c>
      <c r="B16" s="582"/>
      <c r="C16" s="582"/>
      <c r="D16" s="583"/>
      <c r="E16" s="453">
        <v>540</v>
      </c>
      <c r="F16" s="286">
        <v>3638</v>
      </c>
    </row>
    <row r="17" spans="1:6">
      <c r="A17" s="580"/>
      <c r="B17" s="580"/>
      <c r="C17" s="580"/>
      <c r="D17" s="580"/>
      <c r="E17" s="580"/>
      <c r="F17" s="580"/>
    </row>
  </sheetData>
  <mergeCells count="17">
    <mergeCell ref="A17:F17"/>
    <mergeCell ref="A16:D16"/>
    <mergeCell ref="A14:D14"/>
    <mergeCell ref="A15:D15"/>
    <mergeCell ref="A1:L1"/>
    <mergeCell ref="B12:D12"/>
    <mergeCell ref="C11:D11"/>
    <mergeCell ref="B7:D7"/>
    <mergeCell ref="C6:D6"/>
    <mergeCell ref="A9:A13"/>
    <mergeCell ref="B9:B11"/>
    <mergeCell ref="C9:C10"/>
    <mergeCell ref="B13:D13"/>
    <mergeCell ref="A4:A8"/>
    <mergeCell ref="B4:B6"/>
    <mergeCell ref="C4:C5"/>
    <mergeCell ref="B8:D8"/>
  </mergeCells>
  <phoneticPr fontId="2"/>
  <pageMargins left="0.7" right="0.7" top="0.75" bottom="0.75" header="0.3" footer="0.3"/>
  <pageSetup paperSize="9" scale="84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15" sqref="D15"/>
    </sheetView>
  </sheetViews>
  <sheetFormatPr defaultRowHeight="13.5"/>
  <cols>
    <col min="1" max="16384" width="9" style="2"/>
  </cols>
  <sheetData>
    <row r="1" spans="1:9" ht="17.25">
      <c r="A1" s="587" t="s">
        <v>355</v>
      </c>
      <c r="B1" s="587"/>
      <c r="C1" s="587"/>
      <c r="D1" s="587"/>
      <c r="E1" s="587"/>
      <c r="F1" s="587"/>
      <c r="G1" s="587"/>
      <c r="H1" s="587"/>
      <c r="I1" s="587"/>
    </row>
    <row r="2" spans="1:9" ht="18" thickBot="1">
      <c r="A2" s="31"/>
    </row>
    <row r="3" spans="1:9" ht="14.25" thickBot="1">
      <c r="A3" s="32"/>
      <c r="B3" s="33" t="s">
        <v>58</v>
      </c>
      <c r="C3" s="34" t="s">
        <v>55</v>
      </c>
    </row>
    <row r="4" spans="1:9">
      <c r="A4" s="454" t="s">
        <v>59</v>
      </c>
      <c r="B4" s="455" t="s">
        <v>292</v>
      </c>
      <c r="C4" s="456">
        <v>0.49199999999999999</v>
      </c>
    </row>
    <row r="5" spans="1:9" ht="14.25" thickBot="1">
      <c r="A5" s="457" t="s">
        <v>60</v>
      </c>
      <c r="B5" s="458" t="s">
        <v>293</v>
      </c>
      <c r="C5" s="459">
        <v>0.50800000000000001</v>
      </c>
    </row>
    <row r="6" spans="1:9" ht="14.25" thickBot="1">
      <c r="A6" s="460" t="s">
        <v>61</v>
      </c>
      <c r="B6" s="461" t="s">
        <v>294</v>
      </c>
      <c r="C6" s="462">
        <v>1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9" sqref="A5:E9"/>
    </sheetView>
  </sheetViews>
  <sheetFormatPr defaultColWidth="18.25" defaultRowHeight="13.5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17.25">
      <c r="A1" s="494" t="s">
        <v>356</v>
      </c>
      <c r="B1" s="494"/>
      <c r="C1" s="494"/>
      <c r="D1" s="494"/>
      <c r="E1" s="494"/>
      <c r="F1" s="494"/>
      <c r="G1" s="494"/>
      <c r="H1" s="494"/>
    </row>
    <row r="2" spans="1:8" ht="14.25" thickBot="1">
      <c r="A2" s="20"/>
    </row>
    <row r="3" spans="1:8">
      <c r="A3" s="497"/>
      <c r="B3" s="588" t="s">
        <v>263</v>
      </c>
      <c r="C3" s="589"/>
      <c r="D3" s="589" t="s">
        <v>264</v>
      </c>
      <c r="E3" s="590"/>
    </row>
    <row r="4" spans="1:8" ht="14.25" thickBot="1">
      <c r="A4" s="499"/>
      <c r="B4" s="21" t="s">
        <v>187</v>
      </c>
      <c r="C4" s="22" t="s">
        <v>265</v>
      </c>
      <c r="D4" s="22" t="s">
        <v>187</v>
      </c>
      <c r="E4" s="23" t="s">
        <v>265</v>
      </c>
    </row>
    <row r="5" spans="1:8">
      <c r="A5" s="463" t="s">
        <v>266</v>
      </c>
      <c r="B5" s="319">
        <v>13</v>
      </c>
      <c r="C5" s="464">
        <v>95</v>
      </c>
      <c r="D5" s="465">
        <v>2</v>
      </c>
      <c r="E5" s="321">
        <v>6</v>
      </c>
    </row>
    <row r="6" spans="1:8">
      <c r="A6" s="58" t="s">
        <v>267</v>
      </c>
      <c r="B6" s="290">
        <v>5</v>
      </c>
      <c r="C6" s="466">
        <v>15</v>
      </c>
      <c r="D6" s="467">
        <v>1</v>
      </c>
      <c r="E6" s="292">
        <v>1</v>
      </c>
    </row>
    <row r="7" spans="1:8">
      <c r="A7" s="58" t="s">
        <v>268</v>
      </c>
      <c r="B7" s="290">
        <v>37</v>
      </c>
      <c r="C7" s="466">
        <v>890</v>
      </c>
      <c r="D7" s="467">
        <v>0</v>
      </c>
      <c r="E7" s="292">
        <v>0</v>
      </c>
    </row>
    <row r="8" spans="1:8" ht="14.25" thickBot="1">
      <c r="A8" s="60" t="s">
        <v>86</v>
      </c>
      <c r="B8" s="295">
        <v>27</v>
      </c>
      <c r="C8" s="468">
        <v>409</v>
      </c>
      <c r="D8" s="469">
        <v>2</v>
      </c>
      <c r="E8" s="297">
        <v>17</v>
      </c>
    </row>
    <row r="9" spans="1:8" ht="14.25" thickBot="1">
      <c r="A9" s="470" t="s">
        <v>3</v>
      </c>
      <c r="B9" s="361">
        <v>82</v>
      </c>
      <c r="C9" s="471">
        <v>1409</v>
      </c>
      <c r="D9" s="472">
        <v>5</v>
      </c>
      <c r="E9" s="363">
        <v>24</v>
      </c>
    </row>
  </sheetData>
  <mergeCells count="4">
    <mergeCell ref="A1:H1"/>
    <mergeCell ref="B3:C3"/>
    <mergeCell ref="D3:E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C4" sqref="C4:F23"/>
    </sheetView>
  </sheetViews>
  <sheetFormatPr defaultRowHeight="13.5"/>
  <cols>
    <col min="1" max="1" width="9" style="2"/>
    <col min="2" max="2" width="13.875" style="2" bestFit="1" customWidth="1"/>
    <col min="3" max="3" width="9.5" style="2" bestFit="1" customWidth="1"/>
    <col min="4" max="4" width="8.75" style="2" bestFit="1" customWidth="1"/>
    <col min="5" max="5" width="9.5" style="2" bestFit="1" customWidth="1"/>
    <col min="6" max="6" width="10.875" style="2" bestFit="1" customWidth="1"/>
    <col min="7" max="16384" width="9" style="2"/>
  </cols>
  <sheetData>
    <row r="1" spans="1:6" ht="17.25">
      <c r="A1" s="494" t="s">
        <v>273</v>
      </c>
      <c r="B1" s="494"/>
      <c r="C1" s="494"/>
      <c r="D1" s="494"/>
      <c r="E1" s="494"/>
      <c r="F1" s="494"/>
    </row>
    <row r="2" spans="1:6" ht="14.25" thickBot="1">
      <c r="F2" s="109" t="s">
        <v>281</v>
      </c>
    </row>
    <row r="3" spans="1:6" ht="29.25" customHeight="1" thickBot="1">
      <c r="A3" s="495" t="s">
        <v>124</v>
      </c>
      <c r="B3" s="496"/>
      <c r="C3" s="94" t="s">
        <v>95</v>
      </c>
      <c r="D3" s="98" t="s">
        <v>96</v>
      </c>
      <c r="E3" s="95" t="s">
        <v>97</v>
      </c>
      <c r="F3" s="36" t="s">
        <v>98</v>
      </c>
    </row>
    <row r="4" spans="1:6">
      <c r="A4" s="497" t="s">
        <v>99</v>
      </c>
      <c r="B4" s="99" t="s">
        <v>100</v>
      </c>
      <c r="C4" s="187">
        <v>95179</v>
      </c>
      <c r="D4" s="188">
        <v>12720</v>
      </c>
      <c r="E4" s="189">
        <v>107899</v>
      </c>
      <c r="F4" s="190">
        <v>6.2350514844356303E-2</v>
      </c>
    </row>
    <row r="5" spans="1:6">
      <c r="A5" s="498"/>
      <c r="B5" s="100" t="s">
        <v>101</v>
      </c>
      <c r="C5" s="191">
        <v>69734</v>
      </c>
      <c r="D5" s="192">
        <v>7828</v>
      </c>
      <c r="E5" s="193">
        <v>77562</v>
      </c>
      <c r="F5" s="194">
        <v>4.4819976388640888E-2</v>
      </c>
    </row>
    <row r="6" spans="1:6">
      <c r="A6" s="498"/>
      <c r="B6" s="100" t="s">
        <v>102</v>
      </c>
      <c r="C6" s="191">
        <v>141599</v>
      </c>
      <c r="D6" s="192">
        <v>13221</v>
      </c>
      <c r="E6" s="193">
        <v>154820</v>
      </c>
      <c r="F6" s="194">
        <v>8.9464283340932191E-2</v>
      </c>
    </row>
    <row r="7" spans="1:6">
      <c r="A7" s="498"/>
      <c r="B7" s="100" t="s">
        <v>103</v>
      </c>
      <c r="C7" s="191">
        <v>486199</v>
      </c>
      <c r="D7" s="192">
        <v>49920</v>
      </c>
      <c r="E7" s="193">
        <v>536119</v>
      </c>
      <c r="F7" s="194">
        <v>0.30980171890232028</v>
      </c>
    </row>
    <row r="8" spans="1:6">
      <c r="A8" s="498"/>
      <c r="B8" s="100" t="s">
        <v>104</v>
      </c>
      <c r="C8" s="191">
        <v>117229</v>
      </c>
      <c r="D8" s="192">
        <v>25127</v>
      </c>
      <c r="E8" s="193">
        <v>142356</v>
      </c>
      <c r="F8" s="194">
        <v>8.2261836450599035E-2</v>
      </c>
    </row>
    <row r="9" spans="1:6">
      <c r="A9" s="498"/>
      <c r="B9" s="100" t="s">
        <v>105</v>
      </c>
      <c r="C9" s="191">
        <v>157555</v>
      </c>
      <c r="D9" s="192">
        <v>18818</v>
      </c>
      <c r="E9" s="193">
        <v>176373</v>
      </c>
      <c r="F9" s="194">
        <v>0.10191889966212526</v>
      </c>
    </row>
    <row r="10" spans="1:6">
      <c r="A10" s="498"/>
      <c r="B10" s="100" t="s">
        <v>106</v>
      </c>
      <c r="C10" s="191">
        <v>89784</v>
      </c>
      <c r="D10" s="192">
        <v>7104</v>
      </c>
      <c r="E10" s="193">
        <v>96888</v>
      </c>
      <c r="F10" s="194">
        <v>5.5987698516575625E-2</v>
      </c>
    </row>
    <row r="11" spans="1:6">
      <c r="A11" s="498"/>
      <c r="B11" s="100" t="s">
        <v>107</v>
      </c>
      <c r="C11" s="191">
        <v>122418</v>
      </c>
      <c r="D11" s="192">
        <v>6814</v>
      </c>
      <c r="E11" s="193">
        <v>129232</v>
      </c>
      <c r="F11" s="194">
        <v>7.4678001968191118E-2</v>
      </c>
    </row>
    <row r="12" spans="1:6">
      <c r="A12" s="498"/>
      <c r="B12" s="100" t="s">
        <v>108</v>
      </c>
      <c r="C12" s="191">
        <v>26796</v>
      </c>
      <c r="D12" s="192">
        <v>4367</v>
      </c>
      <c r="E12" s="193">
        <v>31163</v>
      </c>
      <c r="F12" s="194">
        <v>1.8007850805796859E-2</v>
      </c>
    </row>
    <row r="13" spans="1:6">
      <c r="A13" s="498"/>
      <c r="B13" s="100" t="s">
        <v>109</v>
      </c>
      <c r="C13" s="191">
        <v>256869</v>
      </c>
      <c r="D13" s="192">
        <v>21242</v>
      </c>
      <c r="E13" s="193">
        <v>278111</v>
      </c>
      <c r="F13" s="194">
        <v>0.16070921912046243</v>
      </c>
    </row>
    <row r="14" spans="1:6">
      <c r="A14" s="498"/>
      <c r="B14" s="100" t="s">
        <v>110</v>
      </c>
      <c r="C14" s="191">
        <v>1563362</v>
      </c>
      <c r="D14" s="192">
        <v>167161</v>
      </c>
      <c r="E14" s="193">
        <v>1730523</v>
      </c>
      <c r="F14" s="194">
        <v>1</v>
      </c>
    </row>
    <row r="15" spans="1:6" ht="14.25" thickBot="1">
      <c r="A15" s="498"/>
      <c r="B15" s="101" t="s">
        <v>111</v>
      </c>
      <c r="C15" s="195">
        <v>72011</v>
      </c>
      <c r="D15" s="196">
        <v>36923</v>
      </c>
      <c r="E15" s="197">
        <v>108934</v>
      </c>
      <c r="F15" s="198"/>
    </row>
    <row r="16" spans="1:6" ht="14.25" thickBot="1">
      <c r="A16" s="499"/>
      <c r="B16" s="102" t="s">
        <v>112</v>
      </c>
      <c r="C16" s="199">
        <v>1635373</v>
      </c>
      <c r="D16" s="200">
        <v>204084</v>
      </c>
      <c r="E16" s="201">
        <v>1839457</v>
      </c>
      <c r="F16" s="202"/>
    </row>
    <row r="17" spans="1:6">
      <c r="A17" s="497" t="s">
        <v>113</v>
      </c>
      <c r="B17" s="103" t="s">
        <v>114</v>
      </c>
      <c r="C17" s="187">
        <v>95047</v>
      </c>
      <c r="D17" s="188">
        <v>3624</v>
      </c>
      <c r="E17" s="189">
        <v>98671</v>
      </c>
      <c r="F17" s="190">
        <v>0.59512421667199444</v>
      </c>
    </row>
    <row r="18" spans="1:6">
      <c r="A18" s="498"/>
      <c r="B18" s="104" t="s">
        <v>115</v>
      </c>
      <c r="C18" s="191">
        <v>53775</v>
      </c>
      <c r="D18" s="192">
        <v>11952</v>
      </c>
      <c r="E18" s="193">
        <v>65727</v>
      </c>
      <c r="F18" s="194">
        <v>0.39642579267667477</v>
      </c>
    </row>
    <row r="19" spans="1:6" ht="14.25" thickBot="1">
      <c r="A19" s="498"/>
      <c r="B19" s="105" t="s">
        <v>116</v>
      </c>
      <c r="C19" s="195">
        <v>1401</v>
      </c>
      <c r="D19" s="203">
        <v>0</v>
      </c>
      <c r="E19" s="197">
        <v>1401</v>
      </c>
      <c r="F19" s="198">
        <v>8.9999999999999993E-3</v>
      </c>
    </row>
    <row r="20" spans="1:6" ht="14.25" thickBot="1">
      <c r="A20" s="499"/>
      <c r="B20" s="102" t="s">
        <v>117</v>
      </c>
      <c r="C20" s="199">
        <v>150223</v>
      </c>
      <c r="D20" s="200">
        <v>15576</v>
      </c>
      <c r="E20" s="201">
        <v>165799</v>
      </c>
      <c r="F20" s="202">
        <v>1</v>
      </c>
    </row>
    <row r="21" spans="1:6" ht="14.25" thickBot="1">
      <c r="A21" s="501" t="s">
        <v>118</v>
      </c>
      <c r="B21" s="502"/>
      <c r="C21" s="199">
        <v>1785596</v>
      </c>
      <c r="D21" s="200">
        <v>219660</v>
      </c>
      <c r="E21" s="201">
        <v>2005256</v>
      </c>
      <c r="F21" s="204"/>
    </row>
    <row r="22" spans="1:6" ht="14.25" thickBot="1">
      <c r="A22" s="501" t="s">
        <v>119</v>
      </c>
      <c r="B22" s="502"/>
      <c r="C22" s="503" t="s">
        <v>274</v>
      </c>
      <c r="D22" s="504"/>
      <c r="E22" s="505"/>
      <c r="F22" s="205"/>
    </row>
    <row r="23" spans="1:6" ht="14.25" thickBot="1">
      <c r="A23" s="501" t="s">
        <v>3</v>
      </c>
      <c r="B23" s="502"/>
      <c r="C23" s="506">
        <v>2005956</v>
      </c>
      <c r="D23" s="507"/>
      <c r="E23" s="508"/>
      <c r="F23" s="205"/>
    </row>
    <row r="24" spans="1:6">
      <c r="A24" s="500" t="s">
        <v>120</v>
      </c>
      <c r="B24" s="500"/>
      <c r="C24" s="500"/>
      <c r="D24" s="500"/>
      <c r="E24" s="500"/>
      <c r="F24" s="500"/>
    </row>
    <row r="32" spans="1:6" ht="14.25" customHeight="1"/>
    <row r="36" ht="14.25" customHeight="1"/>
    <row r="37" ht="14.25" customHeight="1"/>
    <row r="38" ht="14.25" customHeight="1"/>
    <row r="39" ht="14.25" customHeight="1"/>
    <row r="40" ht="14.25" customHeight="1"/>
    <row r="47" ht="14.25" customHeight="1"/>
    <row r="50" ht="14.25" customHeight="1"/>
    <row r="53" ht="13.5" customHeight="1"/>
  </sheetData>
  <mergeCells count="10">
    <mergeCell ref="A3:B3"/>
    <mergeCell ref="A4:A16"/>
    <mergeCell ref="A17:A20"/>
    <mergeCell ref="A1:F1"/>
    <mergeCell ref="A24:F24"/>
    <mergeCell ref="A21:B21"/>
    <mergeCell ref="A22:B22"/>
    <mergeCell ref="C22:E22"/>
    <mergeCell ref="A23:B23"/>
    <mergeCell ref="C23:E23"/>
  </mergeCells>
  <phoneticPr fontId="2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D15" sqref="D15"/>
    </sheetView>
  </sheetViews>
  <sheetFormatPr defaultRowHeight="13.5"/>
  <cols>
    <col min="1" max="1" width="8.5" style="2" customWidth="1"/>
    <col min="2" max="14" width="6.625" style="2" customWidth="1"/>
    <col min="15" max="16384" width="9" style="2"/>
  </cols>
  <sheetData>
    <row r="1" spans="1:14" ht="17.25">
      <c r="A1" s="557" t="s">
        <v>360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4" ht="14.25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thickBot="1">
      <c r="A3" s="11" t="s">
        <v>40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 ht="14.25" thickBot="1">
      <c r="A4" s="12" t="s">
        <v>269</v>
      </c>
      <c r="B4" s="361">
        <v>7</v>
      </c>
      <c r="C4" s="362">
        <v>13</v>
      </c>
      <c r="D4" s="362">
        <v>19</v>
      </c>
      <c r="E4" s="362">
        <v>6</v>
      </c>
      <c r="F4" s="362">
        <v>26</v>
      </c>
      <c r="G4" s="362">
        <v>15</v>
      </c>
      <c r="H4" s="362">
        <v>8</v>
      </c>
      <c r="I4" s="362">
        <v>4</v>
      </c>
      <c r="J4" s="362">
        <v>5</v>
      </c>
      <c r="K4" s="362">
        <v>9</v>
      </c>
      <c r="L4" s="362">
        <v>9</v>
      </c>
      <c r="M4" s="363">
        <v>13</v>
      </c>
      <c r="N4" s="287">
        <v>134</v>
      </c>
    </row>
    <row r="5" spans="1:14" ht="14.25" thickBot="1">
      <c r="A5" s="14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30" customHeight="1" thickBot="1">
      <c r="A6" s="15" t="s">
        <v>52</v>
      </c>
      <c r="B6" s="597" t="s">
        <v>53</v>
      </c>
      <c r="C6" s="598"/>
      <c r="D6" s="599"/>
      <c r="E6" s="16" t="s">
        <v>357</v>
      </c>
      <c r="F6" s="151"/>
      <c r="G6" s="151"/>
      <c r="H6" s="151"/>
      <c r="I6" s="151"/>
      <c r="J6" s="151"/>
      <c r="K6" s="151"/>
      <c r="L6" s="151"/>
      <c r="M6" s="151"/>
      <c r="N6" s="151"/>
    </row>
    <row r="7" spans="1:14" ht="28.5" customHeight="1">
      <c r="A7" s="17">
        <v>42876</v>
      </c>
      <c r="B7" s="594" t="s">
        <v>359</v>
      </c>
      <c r="C7" s="595"/>
      <c r="D7" s="596"/>
      <c r="E7" s="321">
        <v>23</v>
      </c>
      <c r="F7" s="151"/>
      <c r="G7" s="151"/>
      <c r="H7" s="151"/>
      <c r="I7" s="151"/>
      <c r="J7" s="151"/>
      <c r="K7" s="151"/>
      <c r="L7" s="151"/>
      <c r="M7" s="151"/>
      <c r="N7" s="151"/>
    </row>
    <row r="8" spans="1:14" ht="28.5" customHeight="1" thickBot="1">
      <c r="A8" s="18">
        <v>43042</v>
      </c>
      <c r="B8" s="591" t="s">
        <v>358</v>
      </c>
      <c r="C8" s="592"/>
      <c r="D8" s="593"/>
      <c r="E8" s="297">
        <v>6</v>
      </c>
      <c r="F8" s="151"/>
      <c r="G8" s="151"/>
      <c r="H8" s="151"/>
      <c r="I8" s="151"/>
      <c r="J8" s="151"/>
      <c r="K8" s="151"/>
      <c r="L8" s="151"/>
      <c r="M8" s="151"/>
      <c r="N8" s="151"/>
    </row>
  </sheetData>
  <mergeCells count="4">
    <mergeCell ref="A1:N1"/>
    <mergeCell ref="B8:D8"/>
    <mergeCell ref="B7:D7"/>
    <mergeCell ref="B6:D6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I28" sqref="I28"/>
    </sheetView>
  </sheetViews>
  <sheetFormatPr defaultRowHeight="13.5"/>
  <cols>
    <col min="1" max="1" width="9" style="2"/>
    <col min="2" max="3" width="8.75" style="2" bestFit="1" customWidth="1"/>
    <col min="4" max="4" width="7" style="2" bestFit="1" customWidth="1"/>
    <col min="5" max="16384" width="9" style="2"/>
  </cols>
  <sheetData>
    <row r="1" spans="1:4" ht="17.25">
      <c r="A1" s="92" t="s">
        <v>309</v>
      </c>
    </row>
    <row r="2" spans="1:4" s="115" customFormat="1" ht="13.5" customHeight="1">
      <c r="A2" s="113"/>
    </row>
    <row r="3" spans="1:4" ht="14.25" thickBot="1">
      <c r="D3" s="109" t="s">
        <v>281</v>
      </c>
    </row>
    <row r="4" spans="1:4" ht="14.25" thickBot="1">
      <c r="A4" s="93"/>
      <c r="B4" s="94" t="s">
        <v>121</v>
      </c>
      <c r="C4" s="95" t="s">
        <v>122</v>
      </c>
      <c r="D4" s="36" t="s">
        <v>123</v>
      </c>
    </row>
    <row r="5" spans="1:4">
      <c r="A5" s="85" t="s">
        <v>125</v>
      </c>
      <c r="B5" s="206">
        <v>24217</v>
      </c>
      <c r="C5" s="207">
        <v>819</v>
      </c>
      <c r="D5" s="208">
        <v>25036</v>
      </c>
    </row>
    <row r="6" spans="1:4" ht="14.25" thickBot="1">
      <c r="A6" s="87" t="s">
        <v>126</v>
      </c>
      <c r="B6" s="209">
        <v>3057</v>
      </c>
      <c r="C6" s="210">
        <v>282</v>
      </c>
      <c r="D6" s="211">
        <v>3339</v>
      </c>
    </row>
    <row r="7" spans="1:4" ht="14.25" thickBot="1">
      <c r="A7" s="96" t="s">
        <v>3</v>
      </c>
      <c r="B7" s="212">
        <v>27274</v>
      </c>
      <c r="C7" s="213">
        <v>1101</v>
      </c>
      <c r="D7" s="214">
        <v>28375</v>
      </c>
    </row>
    <row r="25" spans="1:4">
      <c r="A25" s="97"/>
      <c r="B25" s="97"/>
      <c r="C25" s="97"/>
      <c r="D25" s="97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J16" sqref="J16"/>
    </sheetView>
  </sheetViews>
  <sheetFormatPr defaultRowHeight="13.5"/>
  <cols>
    <col min="1" max="1" width="13.875" style="2" bestFit="1" customWidth="1"/>
    <col min="2" max="2" width="20.5" style="2" bestFit="1" customWidth="1"/>
    <col min="3" max="3" width="9.125" style="2" customWidth="1"/>
    <col min="4" max="4" width="9.5" style="2" bestFit="1" customWidth="1"/>
    <col min="5" max="16384" width="9" style="2"/>
  </cols>
  <sheetData>
    <row r="1" spans="1:4" ht="17.25">
      <c r="A1" s="509" t="s">
        <v>310</v>
      </c>
      <c r="B1" s="509"/>
      <c r="C1" s="132"/>
      <c r="D1" s="132"/>
    </row>
    <row r="2" spans="1:4" ht="18" thickBot="1">
      <c r="A2" s="89"/>
      <c r="B2" s="89"/>
      <c r="C2" s="89"/>
      <c r="D2" s="120" t="s">
        <v>281</v>
      </c>
    </row>
    <row r="3" spans="1:4" ht="27.75" thickBot="1">
      <c r="A3" s="512"/>
      <c r="B3" s="513"/>
      <c r="C3" s="90" t="s">
        <v>282</v>
      </c>
      <c r="D3" s="90" t="s">
        <v>127</v>
      </c>
    </row>
    <row r="4" spans="1:4">
      <c r="A4" s="514" t="s">
        <v>128</v>
      </c>
      <c r="B4" s="119" t="s">
        <v>41</v>
      </c>
      <c r="C4" s="215">
        <v>0</v>
      </c>
      <c r="D4" s="216">
        <v>845</v>
      </c>
    </row>
    <row r="5" spans="1:4">
      <c r="A5" s="510"/>
      <c r="B5" s="91" t="s">
        <v>4</v>
      </c>
      <c r="C5" s="217">
        <v>36</v>
      </c>
      <c r="D5" s="218">
        <v>3214</v>
      </c>
    </row>
    <row r="6" spans="1:4">
      <c r="A6" s="510" t="s">
        <v>129</v>
      </c>
      <c r="B6" s="91" t="s">
        <v>42</v>
      </c>
      <c r="C6" s="217">
        <v>0</v>
      </c>
      <c r="D6" s="219">
        <v>697</v>
      </c>
    </row>
    <row r="7" spans="1:4">
      <c r="A7" s="510"/>
      <c r="B7" s="91" t="s">
        <v>5</v>
      </c>
      <c r="C7" s="217">
        <v>26</v>
      </c>
      <c r="D7" s="218">
        <v>15007</v>
      </c>
    </row>
    <row r="8" spans="1:4">
      <c r="A8" s="510" t="s">
        <v>130</v>
      </c>
      <c r="B8" s="91" t="s">
        <v>43</v>
      </c>
      <c r="C8" s="217">
        <v>0</v>
      </c>
      <c r="D8" s="219">
        <v>96</v>
      </c>
    </row>
    <row r="9" spans="1:4">
      <c r="A9" s="510"/>
      <c r="B9" s="91" t="s">
        <v>6</v>
      </c>
      <c r="C9" s="217">
        <v>135</v>
      </c>
      <c r="D9" s="218">
        <v>3798</v>
      </c>
    </row>
    <row r="10" spans="1:4">
      <c r="A10" s="510"/>
      <c r="B10" s="91" t="s">
        <v>7</v>
      </c>
      <c r="C10" s="217">
        <v>6</v>
      </c>
      <c r="D10" s="218">
        <v>1822</v>
      </c>
    </row>
    <row r="11" spans="1:4">
      <c r="A11" s="510" t="s">
        <v>46</v>
      </c>
      <c r="B11" s="91" t="s">
        <v>44</v>
      </c>
      <c r="C11" s="217">
        <v>602</v>
      </c>
      <c r="D11" s="218">
        <v>14356</v>
      </c>
    </row>
    <row r="12" spans="1:4" ht="14.25" thickBot="1">
      <c r="A12" s="511"/>
      <c r="B12" s="118" t="s">
        <v>45</v>
      </c>
      <c r="C12" s="220">
        <v>0</v>
      </c>
      <c r="D12" s="221">
        <v>53</v>
      </c>
    </row>
    <row r="13" spans="1:4" ht="14.25" thickBot="1">
      <c r="A13" s="501" t="s">
        <v>3</v>
      </c>
      <c r="B13" s="502"/>
      <c r="C13" s="222">
        <v>805</v>
      </c>
      <c r="D13" s="214">
        <v>39888</v>
      </c>
    </row>
  </sheetData>
  <mergeCells count="7">
    <mergeCell ref="A1:B1"/>
    <mergeCell ref="A6:A7"/>
    <mergeCell ref="A11:A12"/>
    <mergeCell ref="A13:B13"/>
    <mergeCell ref="A3:B3"/>
    <mergeCell ref="A4:A5"/>
    <mergeCell ref="A8:A10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L18" sqref="L18"/>
    </sheetView>
  </sheetViews>
  <sheetFormatPr defaultRowHeight="13.5"/>
  <cols>
    <col min="1" max="1" width="9.5" style="2" bestFit="1" customWidth="1"/>
    <col min="2" max="13" width="7" style="2" bestFit="1" customWidth="1"/>
    <col min="14" max="14" width="8" style="2" bestFit="1" customWidth="1"/>
    <col min="15" max="16384" width="9" style="2"/>
  </cols>
  <sheetData>
    <row r="1" spans="1:14" ht="17.25">
      <c r="A1" s="515" t="s">
        <v>311</v>
      </c>
      <c r="B1" s="515"/>
      <c r="C1" s="515"/>
      <c r="D1" s="515"/>
      <c r="E1" s="515"/>
    </row>
    <row r="2" spans="1:14" ht="14.25" thickBot="1">
      <c r="A2" s="76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>
      <c r="A4" s="8" t="s">
        <v>131</v>
      </c>
      <c r="B4" s="223">
        <v>25</v>
      </c>
      <c r="C4" s="224">
        <v>25</v>
      </c>
      <c r="D4" s="224">
        <v>25</v>
      </c>
      <c r="E4" s="224">
        <v>27</v>
      </c>
      <c r="F4" s="224">
        <v>26</v>
      </c>
      <c r="G4" s="224">
        <v>25</v>
      </c>
      <c r="H4" s="224">
        <v>25</v>
      </c>
      <c r="I4" s="224">
        <v>25</v>
      </c>
      <c r="J4" s="224">
        <v>23</v>
      </c>
      <c r="K4" s="224">
        <v>22</v>
      </c>
      <c r="L4" s="225">
        <v>23</v>
      </c>
      <c r="M4" s="226">
        <v>26</v>
      </c>
      <c r="N4" s="227">
        <f>SUM(B4:M4)</f>
        <v>297</v>
      </c>
    </row>
    <row r="5" spans="1:14">
      <c r="A5" s="81" t="s">
        <v>132</v>
      </c>
      <c r="B5" s="228">
        <v>42251</v>
      </c>
      <c r="C5" s="229">
        <v>44475</v>
      </c>
      <c r="D5" s="229">
        <v>43582</v>
      </c>
      <c r="E5" s="229">
        <v>55404</v>
      </c>
      <c r="F5" s="229">
        <v>54303</v>
      </c>
      <c r="G5" s="229">
        <v>44899</v>
      </c>
      <c r="H5" s="229">
        <v>45148</v>
      </c>
      <c r="I5" s="229">
        <v>44687</v>
      </c>
      <c r="J5" s="229">
        <v>41810</v>
      </c>
      <c r="K5" s="229">
        <v>40544</v>
      </c>
      <c r="L5" s="230">
        <v>46390</v>
      </c>
      <c r="M5" s="231">
        <v>42077</v>
      </c>
      <c r="N5" s="160">
        <f>SUM(B5:M5)</f>
        <v>545570</v>
      </c>
    </row>
    <row r="6" spans="1:14" ht="14.25" thickBot="1">
      <c r="A6" s="9" t="s">
        <v>20</v>
      </c>
      <c r="B6" s="232">
        <v>1690</v>
      </c>
      <c r="C6" s="233">
        <v>1779</v>
      </c>
      <c r="D6" s="233">
        <v>1743</v>
      </c>
      <c r="E6" s="233">
        <v>2052</v>
      </c>
      <c r="F6" s="233">
        <v>2089</v>
      </c>
      <c r="G6" s="233">
        <v>1796</v>
      </c>
      <c r="H6" s="233">
        <v>1806</v>
      </c>
      <c r="I6" s="233">
        <v>1787</v>
      </c>
      <c r="J6" s="233">
        <v>1818</v>
      </c>
      <c r="K6" s="233">
        <v>1843</v>
      </c>
      <c r="L6" s="234">
        <v>2017</v>
      </c>
      <c r="M6" s="235">
        <v>1618</v>
      </c>
      <c r="N6" s="164">
        <f>N5/N4</f>
        <v>1836.936026936027</v>
      </c>
    </row>
    <row r="7" spans="1:14">
      <c r="A7" s="1"/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S18" sqref="S18"/>
    </sheetView>
  </sheetViews>
  <sheetFormatPr defaultRowHeight="13.5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18.75">
      <c r="A1" s="516" t="s">
        <v>312</v>
      </c>
      <c r="B1" s="516"/>
      <c r="C1" s="516"/>
      <c r="D1" s="516"/>
      <c r="E1" s="516"/>
    </row>
    <row r="2" spans="1:16" s="117" customFormat="1" ht="14.25" customHeight="1">
      <c r="A2" s="116"/>
      <c r="B2" s="116"/>
      <c r="C2" s="116"/>
      <c r="D2" s="116"/>
      <c r="E2" s="116"/>
    </row>
    <row r="3" spans="1:16" ht="14.25" thickBot="1">
      <c r="A3" s="517" t="s">
        <v>133</v>
      </c>
      <c r="B3" s="517"/>
      <c r="C3" s="517"/>
      <c r="D3" s="517"/>
      <c r="E3" s="517"/>
    </row>
    <row r="4" spans="1:16" ht="27.75" thickBot="1">
      <c r="A4" s="501"/>
      <c r="B4" s="502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7" t="s">
        <v>20</v>
      </c>
    </row>
    <row r="5" spans="1:16">
      <c r="A5" s="512" t="s">
        <v>134</v>
      </c>
      <c r="B5" s="51" t="s">
        <v>135</v>
      </c>
      <c r="C5" s="170">
        <v>550</v>
      </c>
      <c r="D5" s="236">
        <v>627</v>
      </c>
      <c r="E5" s="236">
        <v>634</v>
      </c>
      <c r="F5" s="236">
        <v>780</v>
      </c>
      <c r="G5" s="236">
        <v>770</v>
      </c>
      <c r="H5" s="236">
        <v>547</v>
      </c>
      <c r="I5" s="236">
        <v>607</v>
      </c>
      <c r="J5" s="236">
        <v>486</v>
      </c>
      <c r="K5" s="236">
        <v>438</v>
      </c>
      <c r="L5" s="236">
        <v>632</v>
      </c>
      <c r="M5" s="236">
        <v>518</v>
      </c>
      <c r="N5" s="237">
        <v>527</v>
      </c>
      <c r="O5" s="158">
        <v>7116</v>
      </c>
      <c r="P5" s="227">
        <v>24</v>
      </c>
    </row>
    <row r="6" spans="1:16">
      <c r="A6" s="518"/>
      <c r="B6" s="52" t="s">
        <v>136</v>
      </c>
      <c r="C6" s="174">
        <v>74</v>
      </c>
      <c r="D6" s="177">
        <v>85</v>
      </c>
      <c r="E6" s="177">
        <v>164</v>
      </c>
      <c r="F6" s="177">
        <v>169</v>
      </c>
      <c r="G6" s="177">
        <v>216</v>
      </c>
      <c r="H6" s="177">
        <v>126</v>
      </c>
      <c r="I6" s="177">
        <v>52</v>
      </c>
      <c r="J6" s="177">
        <v>60</v>
      </c>
      <c r="K6" s="177">
        <v>48</v>
      </c>
      <c r="L6" s="177">
        <v>114</v>
      </c>
      <c r="M6" s="177">
        <v>80</v>
      </c>
      <c r="N6" s="238">
        <v>101</v>
      </c>
      <c r="O6" s="160">
        <v>1289</v>
      </c>
      <c r="P6" s="239">
        <v>4</v>
      </c>
    </row>
    <row r="7" spans="1:16" ht="14.25" thickBot="1">
      <c r="A7" s="519"/>
      <c r="B7" s="144" t="s">
        <v>3</v>
      </c>
      <c r="C7" s="180">
        <f>SUM(C5:C6)</f>
        <v>624</v>
      </c>
      <c r="D7" s="181">
        <f t="shared" ref="D7:N7" si="0">SUM(D5:D6)</f>
        <v>712</v>
      </c>
      <c r="E7" s="181">
        <f t="shared" si="0"/>
        <v>798</v>
      </c>
      <c r="F7" s="181">
        <f t="shared" si="0"/>
        <v>949</v>
      </c>
      <c r="G7" s="181">
        <f t="shared" si="0"/>
        <v>986</v>
      </c>
      <c r="H7" s="181">
        <f t="shared" si="0"/>
        <v>673</v>
      </c>
      <c r="I7" s="181">
        <f t="shared" si="0"/>
        <v>659</v>
      </c>
      <c r="J7" s="181">
        <f t="shared" si="0"/>
        <v>546</v>
      </c>
      <c r="K7" s="181">
        <f t="shared" si="0"/>
        <v>486</v>
      </c>
      <c r="L7" s="181">
        <f t="shared" si="0"/>
        <v>746</v>
      </c>
      <c r="M7" s="181">
        <f t="shared" si="0"/>
        <v>598</v>
      </c>
      <c r="N7" s="240">
        <f t="shared" si="0"/>
        <v>628</v>
      </c>
      <c r="O7" s="241">
        <v>8405</v>
      </c>
      <c r="P7" s="242">
        <v>28</v>
      </c>
    </row>
    <row r="8" spans="1:16" ht="14.25" thickBot="1">
      <c r="A8" s="501" t="s">
        <v>137</v>
      </c>
      <c r="B8" s="502"/>
      <c r="C8" s="184">
        <v>359</v>
      </c>
      <c r="D8" s="243">
        <v>314</v>
      </c>
      <c r="E8" s="243">
        <v>358</v>
      </c>
      <c r="F8" s="243">
        <v>453</v>
      </c>
      <c r="G8" s="243">
        <v>458</v>
      </c>
      <c r="H8" s="243">
        <v>329</v>
      </c>
      <c r="I8" s="243">
        <v>340</v>
      </c>
      <c r="J8" s="243">
        <v>345</v>
      </c>
      <c r="K8" s="243">
        <v>272</v>
      </c>
      <c r="L8" s="243">
        <v>346</v>
      </c>
      <c r="M8" s="243">
        <v>347</v>
      </c>
      <c r="N8" s="244">
        <v>353</v>
      </c>
      <c r="O8" s="165">
        <v>4274</v>
      </c>
      <c r="P8" s="245">
        <v>14</v>
      </c>
    </row>
    <row r="9" spans="1:16">
      <c r="A9" s="80"/>
    </row>
  </sheetData>
  <mergeCells count="5">
    <mergeCell ref="A8:B8"/>
    <mergeCell ref="A1:E1"/>
    <mergeCell ref="A3:E3"/>
    <mergeCell ref="A4:B4"/>
    <mergeCell ref="A5:A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4" workbookViewId="0">
      <selection activeCell="G17" sqref="G17"/>
    </sheetView>
  </sheetViews>
  <sheetFormatPr defaultRowHeight="13.5"/>
  <cols>
    <col min="1" max="1" width="11.625" style="2" bestFit="1" customWidth="1"/>
    <col min="2" max="2" width="9.5" style="2" bestFit="1" customWidth="1"/>
    <col min="3" max="3" width="7.5" style="2" bestFit="1" customWidth="1"/>
    <col min="4" max="16384" width="9" style="2"/>
  </cols>
  <sheetData>
    <row r="1" spans="1:6" ht="18.75">
      <c r="A1" s="520" t="s">
        <v>313</v>
      </c>
      <c r="B1" s="520"/>
      <c r="C1" s="520"/>
      <c r="D1" s="520"/>
      <c r="E1" s="122"/>
      <c r="F1" s="122"/>
    </row>
    <row r="2" spans="1:6" s="115" customFormat="1" ht="13.5" customHeight="1">
      <c r="A2" s="114"/>
      <c r="B2" s="114"/>
      <c r="C2" s="121" t="s">
        <v>283</v>
      </c>
      <c r="D2" s="114"/>
      <c r="E2" s="114"/>
      <c r="F2" s="114"/>
    </row>
    <row r="3" spans="1:6" ht="14.25">
      <c r="A3" s="76"/>
      <c r="B3" s="76"/>
      <c r="C3" s="123" t="s">
        <v>275</v>
      </c>
      <c r="D3" s="76"/>
    </row>
    <row r="4" spans="1:6" s="117" customFormat="1">
      <c r="A4" s="76"/>
      <c r="B4" s="76"/>
      <c r="D4" s="76"/>
    </row>
    <row r="5" spans="1:6" ht="14.25" thickBot="1">
      <c r="A5" s="14" t="s">
        <v>138</v>
      </c>
    </row>
    <row r="6" spans="1:6" ht="14.25" thickBot="1">
      <c r="A6" s="3"/>
      <c r="B6" s="78" t="s">
        <v>167</v>
      </c>
      <c r="C6" s="141" t="s">
        <v>54</v>
      </c>
    </row>
    <row r="7" spans="1:6">
      <c r="A7" s="85" t="s">
        <v>139</v>
      </c>
      <c r="B7" s="246">
        <v>1794</v>
      </c>
      <c r="C7" s="257">
        <v>2.7</v>
      </c>
      <c r="D7" s="247"/>
    </row>
    <row r="8" spans="1:6">
      <c r="A8" s="86" t="s">
        <v>140</v>
      </c>
      <c r="B8" s="248">
        <v>3453</v>
      </c>
      <c r="C8" s="258">
        <v>5.0999999999999996</v>
      </c>
      <c r="D8" s="247"/>
    </row>
    <row r="9" spans="1:6">
      <c r="A9" s="86" t="s">
        <v>141</v>
      </c>
      <c r="B9" s="248">
        <v>5284</v>
      </c>
      <c r="C9" s="258">
        <v>7.8</v>
      </c>
      <c r="D9" s="247"/>
    </row>
    <row r="10" spans="1:6">
      <c r="A10" s="86" t="s">
        <v>142</v>
      </c>
      <c r="B10" s="248">
        <v>1504</v>
      </c>
      <c r="C10" s="258">
        <v>2.2000000000000002</v>
      </c>
      <c r="D10" s="247"/>
    </row>
    <row r="11" spans="1:6">
      <c r="A11" s="86" t="s">
        <v>143</v>
      </c>
      <c r="B11" s="248">
        <v>1388</v>
      </c>
      <c r="C11" s="258">
        <v>2.1</v>
      </c>
      <c r="D11" s="247"/>
    </row>
    <row r="12" spans="1:6">
      <c r="A12" s="86" t="s">
        <v>144</v>
      </c>
      <c r="B12" s="248">
        <v>4694</v>
      </c>
      <c r="C12" s="258">
        <v>6.9</v>
      </c>
      <c r="D12" s="247"/>
    </row>
    <row r="13" spans="1:6">
      <c r="A13" s="86" t="s">
        <v>145</v>
      </c>
      <c r="B13" s="248">
        <v>8109</v>
      </c>
      <c r="C13" s="258">
        <v>12</v>
      </c>
      <c r="D13" s="247"/>
    </row>
    <row r="14" spans="1:6">
      <c r="A14" s="86" t="s">
        <v>146</v>
      </c>
      <c r="B14" s="248">
        <v>9954</v>
      </c>
      <c r="C14" s="258">
        <v>14.7</v>
      </c>
      <c r="D14" s="247"/>
    </row>
    <row r="15" spans="1:6">
      <c r="A15" s="86" t="s">
        <v>147</v>
      </c>
      <c r="B15" s="248">
        <v>11469</v>
      </c>
      <c r="C15" s="265">
        <v>17</v>
      </c>
      <c r="D15" s="247"/>
    </row>
    <row r="16" spans="1:6">
      <c r="A16" s="86" t="s">
        <v>148</v>
      </c>
      <c r="B16" s="248">
        <v>8272</v>
      </c>
      <c r="C16" s="258">
        <v>12.2</v>
      </c>
      <c r="D16" s="247"/>
    </row>
    <row r="17" spans="1:4">
      <c r="A17" s="86" t="s">
        <v>149</v>
      </c>
      <c r="B17" s="248">
        <v>7381</v>
      </c>
      <c r="C17" s="258">
        <v>10.9</v>
      </c>
      <c r="D17" s="247"/>
    </row>
    <row r="18" spans="1:4" ht="14.25" thickBot="1">
      <c r="A18" s="87" t="s">
        <v>150</v>
      </c>
      <c r="B18" s="249">
        <v>4262</v>
      </c>
      <c r="C18" s="259">
        <v>6.3</v>
      </c>
      <c r="D18" s="247"/>
    </row>
    <row r="19" spans="1:4" ht="14.25" thickBot="1">
      <c r="A19" s="3" t="s">
        <v>3</v>
      </c>
      <c r="B19" s="250">
        <v>67564</v>
      </c>
      <c r="C19" s="264">
        <v>100</v>
      </c>
      <c r="D19" s="247"/>
    </row>
    <row r="20" spans="1:4">
      <c r="A20" s="88"/>
      <c r="B20" s="247"/>
      <c r="C20" s="260"/>
      <c r="D20" s="247"/>
    </row>
    <row r="21" spans="1:4">
      <c r="A21" s="88"/>
      <c r="B21" s="247"/>
      <c r="C21" s="260"/>
      <c r="D21" s="247"/>
    </row>
    <row r="22" spans="1:4" ht="14.25" thickBot="1">
      <c r="A22" s="14" t="s">
        <v>151</v>
      </c>
      <c r="B22" s="247"/>
      <c r="C22" s="260"/>
      <c r="D22" s="247"/>
    </row>
    <row r="23" spans="1:4" ht="14.25" thickBot="1">
      <c r="A23" s="3" t="s">
        <v>152</v>
      </c>
      <c r="B23" s="251" t="s">
        <v>167</v>
      </c>
      <c r="C23" s="261" t="s">
        <v>55</v>
      </c>
      <c r="D23" s="247"/>
    </row>
    <row r="24" spans="1:4">
      <c r="A24" s="137" t="s">
        <v>153</v>
      </c>
      <c r="B24" s="252">
        <v>15322</v>
      </c>
      <c r="C24" s="262">
        <v>22.7</v>
      </c>
      <c r="D24" s="247"/>
    </row>
    <row r="25" spans="1:4">
      <c r="A25" s="138" t="s">
        <v>154</v>
      </c>
      <c r="B25" s="253">
        <v>2017</v>
      </c>
      <c r="C25" s="265">
        <v>3</v>
      </c>
      <c r="D25" s="247"/>
    </row>
    <row r="26" spans="1:4">
      <c r="A26" s="138" t="s">
        <v>155</v>
      </c>
      <c r="B26" s="253">
        <v>2723</v>
      </c>
      <c r="C26" s="265">
        <v>4</v>
      </c>
      <c r="D26" s="247"/>
    </row>
    <row r="27" spans="1:4">
      <c r="A27" s="138" t="s">
        <v>156</v>
      </c>
      <c r="B27" s="253">
        <v>5863</v>
      </c>
      <c r="C27" s="258">
        <v>8.6999999999999993</v>
      </c>
      <c r="D27" s="247"/>
    </row>
    <row r="28" spans="1:4">
      <c r="A28" s="138" t="s">
        <v>157</v>
      </c>
      <c r="B28" s="253">
        <v>2195</v>
      </c>
      <c r="C28" s="258">
        <v>3.2</v>
      </c>
      <c r="D28" s="247"/>
    </row>
    <row r="29" spans="1:4">
      <c r="A29" s="138" t="s">
        <v>158</v>
      </c>
      <c r="B29" s="253">
        <v>27630</v>
      </c>
      <c r="C29" s="258">
        <v>40.9</v>
      </c>
      <c r="D29" s="247"/>
    </row>
    <row r="30" spans="1:4">
      <c r="A30" s="138" t="s">
        <v>159</v>
      </c>
      <c r="B30" s="253">
        <v>1435</v>
      </c>
      <c r="C30" s="258">
        <v>2.1</v>
      </c>
      <c r="D30" s="247"/>
    </row>
    <row r="31" spans="1:4">
      <c r="A31" s="138" t="s">
        <v>160</v>
      </c>
      <c r="B31" s="253">
        <v>1759</v>
      </c>
      <c r="C31" s="258">
        <v>2.6</v>
      </c>
      <c r="D31" s="247"/>
    </row>
    <row r="32" spans="1:4">
      <c r="A32" s="138" t="s">
        <v>161</v>
      </c>
      <c r="B32" s="254">
        <v>617</v>
      </c>
      <c r="C32" s="258">
        <v>0.9</v>
      </c>
      <c r="D32" s="247"/>
    </row>
    <row r="33" spans="1:4">
      <c r="A33" s="138" t="s">
        <v>162</v>
      </c>
      <c r="B33" s="253">
        <v>1121</v>
      </c>
      <c r="C33" s="258">
        <v>1.7</v>
      </c>
      <c r="D33" s="247"/>
    </row>
    <row r="34" spans="1:4">
      <c r="A34" s="138" t="s">
        <v>163</v>
      </c>
      <c r="B34" s="253">
        <v>3555</v>
      </c>
      <c r="C34" s="258">
        <v>5.3</v>
      </c>
      <c r="D34" s="247"/>
    </row>
    <row r="35" spans="1:4">
      <c r="A35" s="138" t="s">
        <v>164</v>
      </c>
      <c r="B35" s="253">
        <v>2598</v>
      </c>
      <c r="C35" s="258">
        <v>3.8</v>
      </c>
      <c r="D35" s="247"/>
    </row>
    <row r="36" spans="1:4">
      <c r="A36" s="138" t="s">
        <v>165</v>
      </c>
      <c r="B36" s="254">
        <v>148</v>
      </c>
      <c r="C36" s="258">
        <v>0.2</v>
      </c>
      <c r="D36" s="247"/>
    </row>
    <row r="37" spans="1:4">
      <c r="A37" s="138" t="s">
        <v>166</v>
      </c>
      <c r="B37" s="254">
        <v>204</v>
      </c>
      <c r="C37" s="258">
        <v>0.3</v>
      </c>
      <c r="D37" s="247"/>
    </row>
    <row r="38" spans="1:4" ht="14.25" thickBot="1">
      <c r="A38" s="139" t="s">
        <v>86</v>
      </c>
      <c r="B38" s="255">
        <v>377</v>
      </c>
      <c r="C38" s="263">
        <v>0.6</v>
      </c>
      <c r="D38" s="247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2" ma:contentTypeDescription="新しいドキュメントを作成します。" ma:contentTypeScope="" ma:versionID="c4ceef026df58598a29d78ef0aadf3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A594C7-B752-4F66-A28A-74F4BDD65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B7D2F-BA5A-4FD9-A523-16514BFB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073D87-B07F-45AD-9F14-A50842C3865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40</vt:i4>
      </vt:variant>
    </vt:vector>
  </HeadingPairs>
  <TitlesOfParts>
    <vt:vector size="40" baseType="lpstr">
      <vt:lpstr>(p.3)当初予算</vt:lpstr>
      <vt:lpstr>(p.4)建物面積・床面積内訳</vt:lpstr>
      <vt:lpstr>(p.5)閲覧室等の状況</vt:lpstr>
      <vt:lpstr>(p.6)図書所蔵統計</vt:lpstr>
      <vt:lpstr>(p.6)図書受入統計</vt:lpstr>
      <vt:lpstr>(p.6)音響・映像資料所蔵受入統計</vt:lpstr>
      <vt:lpstr>(p.24)開館日数・入館者</vt:lpstr>
      <vt:lpstr>(p.24)利用者登録</vt:lpstr>
      <vt:lpstr>(p.24)有効登録者の内訳</vt:lpstr>
      <vt:lpstr>(p.24)個人貸出・書庫出納冊数</vt:lpstr>
      <vt:lpstr>(p.24)団体貸出</vt:lpstr>
      <vt:lpstr>(p.24)予約件数</vt:lpstr>
      <vt:lpstr>(p.24)ホームページアクセス状況</vt:lpstr>
      <vt:lpstr>(p.25)「利用者のページ」アクセス数</vt:lpstr>
      <vt:lpstr>(p.25)レファレンス件数</vt:lpstr>
      <vt:lpstr>(p.25)複写</vt:lpstr>
      <vt:lpstr>(p.25)データベース利用件数</vt:lpstr>
      <vt:lpstr>(p.13)政策立案支援サービス</vt:lpstr>
      <vt:lpstr>(p.25)無線LAN利用</vt:lpstr>
      <vt:lpstr>(p.25)ホール・会議室の利用</vt:lpstr>
      <vt:lpstr>(p.11)協力貸出(冊数)</vt:lpstr>
      <vt:lpstr>(p.11)貸出セット</vt:lpstr>
      <vt:lpstr>(p.11)他館からの資料借受（冊数）</vt:lpstr>
      <vt:lpstr>(p.11)シャトル便による搬送（冊数）</vt:lpstr>
      <vt:lpstr>(p.11)協力レファレンス（件数）</vt:lpstr>
      <vt:lpstr>(p.11)自治体別貸出冊数</vt:lpstr>
      <vt:lpstr>(p.12)対面朗読サービス</vt:lpstr>
      <vt:lpstr>(p.12)身体障がい者向け郵送貸出</vt:lpstr>
      <vt:lpstr>(p.12)録音図書等の貸出</vt:lpstr>
      <vt:lpstr>(p.12)NDL視覚障害者等D送信</vt:lpstr>
      <vt:lpstr>(p.12)障がい者支援室利用者支援パソコンの利用</vt:lpstr>
      <vt:lpstr>(p.13)こども資料室入室者数</vt:lpstr>
      <vt:lpstr>(p.13)こども資料室見学・調べ学習などの参加人数</vt:lpstr>
      <vt:lpstr>(p.14)国際児童文学館入館者数</vt:lpstr>
      <vt:lpstr>(p.14)国際児童文学館資料書庫出納冊数</vt:lpstr>
      <vt:lpstr>(p.14)国際児童文学館　Web-OPAC検索回数</vt:lpstr>
      <vt:lpstr>(p.15)国際児童文学館　受入統計</vt:lpstr>
      <vt:lpstr>(p.15)国際児童文学館受入点数における購入・寄贈の割合</vt:lpstr>
      <vt:lpstr>(p.23)見学視察</vt:lpstr>
      <vt:lpstr>(p.23)地下書庫見学ツアー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大阪府</cp:lastModifiedBy>
  <cp:lastPrinted>2017-07-27T01:21:32Z</cp:lastPrinted>
  <dcterms:created xsi:type="dcterms:W3CDTF">2016-08-26T01:26:45Z</dcterms:created>
  <dcterms:modified xsi:type="dcterms:W3CDTF">2017-07-27T01:38:41Z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